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001"/>
  <workbookPr/>
  <mc:AlternateContent xmlns:mc="http://schemas.openxmlformats.org/markup-compatibility/2006">
    <mc:Choice Requires="x15">
      <x15ac:absPath xmlns:x15ac="http://schemas.microsoft.com/office/spreadsheetml/2010/11/ac" url="C:\Users\Msertić\Downloads\"/>
    </mc:Choice>
  </mc:AlternateContent>
  <xr:revisionPtr revIDLastSave="0" documentId="8_{51318380-1832-4476-8571-7FE4748EA811}" xr6:coauthVersionLast="45" xr6:coauthVersionMax="45" xr10:uidLastSave="{00000000-0000-0000-0000-000000000000}"/>
  <bookViews>
    <workbookView xWindow="-120" yWindow="-120" windowWidth="29040" windowHeight="15840" tabRatio="952" activeTab="1"/>
  </bookViews>
  <sheets>
    <sheet name="NASLOV" sheetId="27" r:id="rId1"/>
    <sheet name="Vuka Osječka - os 6" sheetId="10" r:id="rId2"/>
    <sheet name="Vuka  N.Š.Z. -os 15" sheetId="30" r:id="rId3"/>
    <sheet name="Vuka - dio N.Š.Z. os 14" sheetId="31" r:id="rId4"/>
    <sheet name="Hrastovac os 22" sheetId="29" r:id="rId5"/>
    <sheet name="rekapitulacija" sheetId="26" r:id="rId6"/>
  </sheets>
  <definedNames>
    <definedName name="_xlnm.Print_Titles" localSheetId="4">'Hrastovac os 22'!$1:$2</definedName>
    <definedName name="_xlnm.Print_Titles" localSheetId="3">'Vuka - dio N.Š.Z. os 14'!$1:$2</definedName>
    <definedName name="_xlnm.Print_Titles" localSheetId="2">'Vuka  N.Š.Z. -os 15'!$1:$2</definedName>
    <definedName name="_xlnm.Print_Titles" localSheetId="1">'Vuka Osječka - os 6'!$1:$2</definedName>
    <definedName name="_xlnm.Print_Area" localSheetId="2">'Vuka  N.Š.Z. -os 15'!$A$1:$F$81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26" l="1"/>
  <c r="F17" i="26"/>
  <c r="F15" i="26"/>
  <c r="F67" i="10"/>
  <c r="F67" i="31"/>
  <c r="F66" i="31"/>
  <c r="F69" i="31"/>
  <c r="F90" i="31"/>
  <c r="F60" i="31"/>
  <c r="F58" i="31"/>
  <c r="F56" i="31"/>
  <c r="F55" i="31"/>
  <c r="F53" i="31"/>
  <c r="F62" i="31"/>
  <c r="F88" i="31"/>
  <c r="F44" i="31"/>
  <c r="F42" i="31"/>
  <c r="F40" i="31"/>
  <c r="F37" i="31"/>
  <c r="F35" i="31"/>
  <c r="F33" i="31"/>
  <c r="F26" i="31"/>
  <c r="F23" i="31"/>
  <c r="F21" i="31"/>
  <c r="F19" i="31"/>
  <c r="F11" i="31"/>
  <c r="F9" i="31"/>
  <c r="F13" i="31"/>
  <c r="F82" i="31"/>
  <c r="F11" i="30"/>
  <c r="F21" i="29"/>
  <c r="F20" i="29"/>
  <c r="F22" i="30"/>
  <c r="F21" i="30"/>
  <c r="F20" i="30"/>
  <c r="F19" i="10"/>
  <c r="F18" i="10"/>
  <c r="F55" i="30"/>
  <c r="F54" i="30"/>
  <c r="F53" i="30"/>
  <c r="F52" i="30"/>
  <c r="F51" i="30"/>
  <c r="F49" i="30"/>
  <c r="F46" i="30"/>
  <c r="F45" i="30"/>
  <c r="F43" i="30"/>
  <c r="F36" i="30"/>
  <c r="F33" i="30"/>
  <c r="F31" i="30"/>
  <c r="F29" i="30"/>
  <c r="F38" i="30"/>
  <c r="F73" i="30"/>
  <c r="F16" i="30"/>
  <c r="F15" i="30"/>
  <c r="F13" i="30"/>
  <c r="F9" i="30"/>
  <c r="F24" i="29"/>
  <c r="F59" i="29"/>
  <c r="F58" i="29"/>
  <c r="F57" i="29"/>
  <c r="F56" i="29"/>
  <c r="F54" i="29"/>
  <c r="F51" i="29"/>
  <c r="F49" i="29"/>
  <c r="F47" i="29"/>
  <c r="F40" i="29"/>
  <c r="F37" i="29"/>
  <c r="F34" i="29"/>
  <c r="F32" i="29"/>
  <c r="F42" i="29"/>
  <c r="F80" i="29"/>
  <c r="F25" i="29"/>
  <c r="F16" i="29"/>
  <c r="F15" i="29"/>
  <c r="F13" i="29"/>
  <c r="F11" i="29"/>
  <c r="F9" i="29"/>
  <c r="F85" i="10"/>
  <c r="F64" i="10"/>
  <c r="F63" i="10"/>
  <c r="F86" i="10"/>
  <c r="F57" i="10"/>
  <c r="F56" i="10"/>
  <c r="F55" i="10"/>
  <c r="F54" i="10"/>
  <c r="F52" i="10"/>
  <c r="F50" i="10"/>
  <c r="F48" i="10"/>
  <c r="F45" i="10"/>
  <c r="F44" i="10"/>
  <c r="F40" i="10"/>
  <c r="F59" i="10"/>
  <c r="F84" i="10"/>
  <c r="F33" i="10"/>
  <c r="F30" i="10"/>
  <c r="F28" i="10"/>
  <c r="F26" i="10"/>
  <c r="F35" i="10"/>
  <c r="F82" i="10"/>
  <c r="F14" i="10"/>
  <c r="F13" i="10"/>
  <c r="F11" i="10"/>
  <c r="F9" i="10"/>
  <c r="F21" i="10"/>
  <c r="F80" i="10"/>
  <c r="F61" i="29"/>
  <c r="F82" i="29"/>
  <c r="F27" i="29"/>
  <c r="F78" i="29"/>
  <c r="F46" i="31"/>
  <c r="F86" i="31"/>
  <c r="F28" i="31"/>
  <c r="F84" i="31"/>
  <c r="F57" i="30"/>
  <c r="F75" i="30"/>
  <c r="F24" i="30"/>
  <c r="F71" i="30"/>
  <c r="F85" i="29"/>
  <c r="F86" i="29"/>
  <c r="F78" i="30"/>
  <c r="F79" i="30"/>
  <c r="F91" i="31"/>
  <c r="F92" i="31"/>
  <c r="F12" i="26"/>
  <c r="F93" i="31"/>
  <c r="F80" i="30"/>
  <c r="F11" i="26"/>
  <c r="F87" i="29"/>
  <c r="F13" i="26"/>
  <c r="F89" i="10"/>
  <c r="F88" i="10"/>
  <c r="F90" i="10"/>
  <c r="F10" i="26"/>
</calcChain>
</file>

<file path=xl/sharedStrings.xml><?xml version="1.0" encoding="utf-8"?>
<sst xmlns="http://schemas.openxmlformats.org/spreadsheetml/2006/main" count="327" uniqueCount="126">
  <si>
    <t>količina</t>
  </si>
  <si>
    <t>1.</t>
  </si>
  <si>
    <t>2.</t>
  </si>
  <si>
    <t>UKUPNO</t>
  </si>
  <si>
    <t>red br</t>
  </si>
  <si>
    <t>vrsta radova</t>
  </si>
  <si>
    <t>jedinica mjere</t>
  </si>
  <si>
    <t>jedinična cijena</t>
  </si>
  <si>
    <t>I. PRIPREMNI  RADOVI</t>
  </si>
  <si>
    <r>
      <t>m</t>
    </r>
    <r>
      <rPr>
        <vertAlign val="superscript"/>
        <sz val="10"/>
        <rFont val="Arial"/>
        <family val="2"/>
        <charset val="238"/>
      </rPr>
      <t>1</t>
    </r>
  </si>
  <si>
    <r>
      <t>m</t>
    </r>
    <r>
      <rPr>
        <vertAlign val="superscript"/>
        <sz val="10"/>
        <rFont val="Arial"/>
        <family val="2"/>
        <charset val="238"/>
      </rPr>
      <t>3</t>
    </r>
  </si>
  <si>
    <t>kom</t>
  </si>
  <si>
    <t>II. ZEMLJANI  RADOVI</t>
  </si>
  <si>
    <r>
      <t>m</t>
    </r>
    <r>
      <rPr>
        <vertAlign val="superscript"/>
        <sz val="10"/>
        <rFont val="Arial"/>
        <family val="2"/>
        <charset val="238"/>
      </rPr>
      <t>2</t>
    </r>
  </si>
  <si>
    <t xml:space="preserve"> </t>
  </si>
  <si>
    <t xml:space="preserve"> ISPITIVANJE KVALITETE RADOVA</t>
  </si>
  <si>
    <t>REKAPITULACIJA:</t>
  </si>
  <si>
    <t>I.</t>
  </si>
  <si>
    <t>PRIPREMNI RADOVI</t>
  </si>
  <si>
    <t>II.</t>
  </si>
  <si>
    <t>ZEMLJANI RADOVI</t>
  </si>
  <si>
    <t>III.</t>
  </si>
  <si>
    <t>UKUPNO:</t>
  </si>
  <si>
    <t>PDV 25%</t>
  </si>
  <si>
    <t>Odvoz viška materijala na deponiju koju odredi investitor. Preostali materijal utovariti u prijevozno sredstvo i prevesti na deponiju. Stavkom je obuhvaćen utovar, prijevoz, potrebno osiguranje na gradilištu i javnim prometnicama, istovar i zbrinjavanje materijala na deponiji udaljenosti do 5 km.</t>
  </si>
  <si>
    <t>III.   KONSTRUKCIJA STAZE</t>
  </si>
  <si>
    <t>Iskolčenje trase i objekata na trasi, uključivo sva geodetska mjerenja kojima se podaci iz projekta prenose na teren za cijelo vrijeme građenja, odnosno do predaje radova investitoru.</t>
  </si>
  <si>
    <t>UKUPNO ZEMLJANI RADOVI:</t>
  </si>
  <si>
    <t>UKUPNO PRIPREMNI  RADOVI:</t>
  </si>
  <si>
    <t>UKUPNO KONSTRUKCIJA STAZE:</t>
  </si>
  <si>
    <t xml:space="preserve"> - opločnici</t>
  </si>
  <si>
    <r>
      <t>m</t>
    </r>
    <r>
      <rPr>
        <vertAlign val="superscript"/>
        <sz val="10"/>
        <color indexed="8"/>
        <rFont val="Arial"/>
        <family val="2"/>
        <charset val="238"/>
      </rPr>
      <t>2</t>
    </r>
  </si>
  <si>
    <t xml:space="preserve"> - sloj kamene sitneži</t>
  </si>
  <si>
    <r>
      <t>Obračun po m</t>
    </r>
    <r>
      <rPr>
        <vertAlign val="superscript"/>
        <sz val="10"/>
        <color indexed="8"/>
        <rFont val="Arial"/>
        <family val="2"/>
        <charset val="238"/>
      </rPr>
      <t>1</t>
    </r>
    <r>
      <rPr>
        <sz val="10"/>
        <color indexed="8"/>
        <rFont val="Arial"/>
        <family val="2"/>
        <charset val="238"/>
      </rPr>
      <t xml:space="preserve"> dužine rubnjaka.</t>
    </r>
  </si>
  <si>
    <t>SVEUKUPNO:</t>
  </si>
  <si>
    <t>KONSTUKCIJA STAZE</t>
  </si>
  <si>
    <t>Nabava, doprema i ugradnja betonskih opločnika dim. 20x10x6 cm na sloj kamene sitneži debljine  4 cm. Opločnike kod polaganja geometrijski složiti i poravnati, te nabiti vibropločom presvučenom gumenom ili polipropilenskom zaštitom, a dodirne šupljine zapuniti finim kvarcnim pijeskom, uz polijevanje. Nakon 20 dana ponoviti popunjavanje dodirnih reški.</t>
  </si>
  <si>
    <t>Tekuća ispitivanja u tijeku građenja provodi izvođač radova.
Beton tvorničkih elemenata mora pri proizvodnji zadovoljavati uvjete propisane normama HRN U.E3.050 i Općim tehničkim uvjetima za radove na cestama. Proizvođač tvorničkih betonskih elemenata mora u toku proizvodnje kontrolirati propisanu kakvoću. Izvoditelj radova prije početka radova na ugradnji materijala dužan je dostaviti dokaze o kakvoći istih.</t>
  </si>
  <si>
    <t>Izrada nosivog sloja od cementom stabiliziranog drobljenog kamenog materijala, tip A (krupnoće zrna od 8 do 31,5 mm)  , debljine 12 cm, tlačne čvrstoće nakon 28 dana od 3,0 do 6,0 MN/m2.  U cijenu je uključena nabava prethodno proizvedene stabilizacijske mješavine, utovar, prijevoz i ugradnja (strojno razastiranje, planiranje i zbijanje do traženog stupnja zbijenosti). Obračun je po m2 ugrađenog sloja. Izvedba, kontrola kakvoće i obračun prema OTU 5-02.</t>
  </si>
  <si>
    <t>m2</t>
  </si>
  <si>
    <r>
      <t>Obračun po m</t>
    </r>
    <r>
      <rPr>
        <vertAlign val="superscript"/>
        <sz val="10"/>
        <rFont val="Arial"/>
        <family val="2"/>
        <charset val="238"/>
      </rPr>
      <t>1</t>
    </r>
    <r>
      <rPr>
        <sz val="10"/>
        <rFont val="Arial"/>
        <family val="2"/>
        <charset val="238"/>
      </rPr>
      <t xml:space="preserve"> iskolčene trase.</t>
    </r>
  </si>
  <si>
    <r>
      <t>Obračun po m</t>
    </r>
    <r>
      <rPr>
        <vertAlign val="superscript"/>
        <sz val="10"/>
        <rFont val="Arial"/>
        <family val="2"/>
        <charset val="238"/>
      </rPr>
      <t>3</t>
    </r>
    <r>
      <rPr>
        <sz val="10"/>
        <rFont val="Arial"/>
        <family val="2"/>
        <charset val="238"/>
      </rPr>
      <t xml:space="preserve"> stvarno izvedenog nasipa.</t>
    </r>
  </si>
  <si>
    <r>
      <t>Obračun po m</t>
    </r>
    <r>
      <rPr>
        <vertAlign val="superscript"/>
        <sz val="10"/>
        <rFont val="Arial"/>
        <family val="2"/>
        <charset val="238"/>
      </rPr>
      <t>3</t>
    </r>
    <r>
      <rPr>
        <sz val="10"/>
        <rFont val="Arial"/>
        <family val="2"/>
        <charset val="238"/>
      </rPr>
      <t xml:space="preserve"> prevezenog materijala.</t>
    </r>
  </si>
  <si>
    <r>
      <t xml:space="preserve">Planiranje i valjanje posteljice pješačke staze do traženog modula stišljivosti </t>
    </r>
    <r>
      <rPr>
        <sz val="10"/>
        <rFont val="Arial"/>
        <family val="2"/>
        <charset val="238"/>
      </rPr>
      <t>(Ms=20 MN/m2). Minimalni poprečni nagib posteljice treba iznositi 3%  
Obračun po m</t>
    </r>
    <r>
      <rPr>
        <vertAlign val="superscript"/>
        <sz val="10"/>
        <rFont val="Arial"/>
        <family val="2"/>
        <charset val="238"/>
      </rPr>
      <t>2</t>
    </r>
    <r>
      <rPr>
        <sz val="10"/>
        <rFont val="Arial"/>
        <family val="2"/>
        <charset val="238"/>
      </rPr>
      <t xml:space="preserve"> isplanirane posteljice.</t>
    </r>
  </si>
  <si>
    <r>
      <t>m</t>
    </r>
    <r>
      <rPr>
        <vertAlign val="superscript"/>
        <sz val="9"/>
        <rFont val="Arial"/>
        <family val="2"/>
        <charset val="238"/>
      </rPr>
      <t>1</t>
    </r>
  </si>
  <si>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Obračun je po kom kompletno izvedenih probnih rovova na svakih 100m. </t>
  </si>
  <si>
    <t xml:space="preserve"> -m1 zasječenih površina</t>
  </si>
  <si>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Obračun je po kom kompletno izvedenih probnih rovova na svakih 100m.. </t>
  </si>
  <si>
    <t xml:space="preserve">Kombinirani iskop materijala "C" kategorije za konstrukciju pješačkih staza. Prosječna dubina iskopa je 34 cm (40 cm na kolnim ulazima), uključujući iskop za polaganje rubnjaka. Iskop se obavlja prema visinskim kotama iz projekta i propisanim nagibima kosina. 
Dio zemlje dobiven iskopom potreban za nasip uz  pješačku stazu deponirati na prikladno mjesto gdje neće smetati normalnom odvijanju radova a preostala zemlju odvesti na deponiju. Obračun po m3 stvarno iskopanog materijala, mjereno u sraslom stanju. </t>
  </si>
  <si>
    <t>Zaštita podzemnih vodova ukoliko se ustanovi da neki podzemni vod prolazi ispod staze. Vršit će se betonskim polucijevima profila 20 cm. U stavku je uključen iskop i otkrivanje voda, polaganje polucijevi i zatrpavanje pijeskom do posteljice staze. Obračun po m1 dužine zaštite.</t>
  </si>
  <si>
    <t xml:space="preserve">Kombinirani iskop materijala "C" kategorije za konstrukciju pješačkih staza. Prosječna dubina iskopa je 30 cm (40 cm na kolnim ulazima), uključujući iskop za polaganje rubnjaka. Iskop se obavlja prema visinskim kotama iz projekta i propisanim nagibima kosina. 
Dio zemlje dobiven iskopom potreban za nasip uz  pješačku stazu deponirati na prikladno mjesto gdje neće smetati normalnom odvijanju radova a preostala zemlju odvesti na deponiju. Obračun po m3 stvarno iskopanog materijala, mjereno u sraslom stanju. </t>
  </si>
  <si>
    <r>
      <t>Nabava, doprema i ugradnja betonskih opločnika - taktilnih ploča čepaste strukture (dim 20x20x8 cm) i žljebaste strukture (dim. 40x40x5 cm). Opločnici se postavljaju na podlogu od drobljene kamene sitneži. Betonski opločnici moraju imati dvoslojnu obradu i zadovoljavati sve uvjete prema HRN EN 1339. Ponuditelj je dužan dostaviti izjavu o sukladnosti s navedenom normom. Taktilne crte postavljaju se  u skladu s važećim Pravilnikom o osiguranju pristupačnosti građevina osobama s invaliditetom i smanjene pokretljivosti te važećim hrvatskim normama koje reguliraju to područje. 
Jedinična cijena obuhvaća nabavu, prijevoz i ugradnju taktilnih ploča prema detaljima iz projekta. Obračun je po m</t>
    </r>
    <r>
      <rPr>
        <vertAlign val="superscript"/>
        <sz val="10"/>
        <color indexed="8"/>
        <rFont val="Arial"/>
        <family val="2"/>
        <charset val="238"/>
      </rPr>
      <t>2</t>
    </r>
    <r>
      <rPr>
        <sz val="10"/>
        <color indexed="8"/>
        <rFont val="Arial"/>
        <family val="2"/>
        <charset val="238"/>
      </rPr>
      <t xml:space="preserve"> postavljenih taktilnih crta. </t>
    </r>
  </si>
  <si>
    <r>
      <t>Rad obuhvaća dobavu materijala, niveliranje i planiranje podloge kamene sitneži, rezanje opločnika na potrebnu mjeru, postavljanje opločnika sa zbijanjem i ispunjavanjem reški. Obračun po m</t>
    </r>
    <r>
      <rPr>
        <vertAlign val="superscript"/>
        <sz val="10"/>
        <rFont val="Arial"/>
        <family val="2"/>
        <charset val="238"/>
      </rPr>
      <t>2</t>
    </r>
    <r>
      <rPr>
        <sz val="10"/>
        <rFont val="Arial"/>
        <family val="2"/>
        <charset val="238"/>
      </rPr>
      <t xml:space="preserve"> opločnici, m</t>
    </r>
    <r>
      <rPr>
        <vertAlign val="superscript"/>
        <sz val="10"/>
        <rFont val="Arial"/>
        <family val="2"/>
        <charset val="238"/>
      </rPr>
      <t>3</t>
    </r>
    <r>
      <rPr>
        <sz val="10"/>
        <rFont val="Arial"/>
        <family val="2"/>
        <charset val="238"/>
      </rPr>
      <t xml:space="preserve"> kamena sitnež.</t>
    </r>
  </si>
  <si>
    <t xml:space="preserve"> os6 - OSJEČKA ULICA </t>
  </si>
  <si>
    <r>
      <t xml:space="preserve">Rušenje postojeće konstrukcije pješačke staze u zoni zahvata. Staze su izvedene od asflata, betona ili opločenja uključujući rubnjake, kanalice, razne pasice i sl. Ovim rušenjem obuhvaćeni su i potrebani iskopi (produbljene) u zemljanom materijalu debljine </t>
    </r>
    <r>
      <rPr>
        <sz val="10"/>
        <rFont val="Arial"/>
        <family val="2"/>
        <charset val="238"/>
      </rPr>
      <t xml:space="preserve">30cm za slojeve nove pješačke staze, potrebna uzdužna zasijecanje postojeće konstrukcije uz kuće i na kolnim ulazima radi sprječavanja kidanja postojećeg betona ili asfalta te prijevoz i zbrinjavanje srušenog i iskopanog materijala na deponiji. 
Obračun po:
 -m2 srušenih i iskopanih (produbljenih) površina sa prijevozom i zbrinjavanjem srušenog i iskopanog materijala na deponiji. </t>
    </r>
  </si>
  <si>
    <t>Izrada habajućeg sloja (lako i vrlo lako prometno opterećenje) AC 8 surf  50/70, debljine 4,0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</si>
  <si>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ukupne duljine 466,53m, širina staze 1,50m, završni sloj je betonska galanterija</t>
  </si>
  <si>
    <t>SVEUKUPNA REKAPITULACIJA</t>
  </si>
  <si>
    <t xml:space="preserve">Nasipavanje i planiranje zemljanog materijala iz iskopa ili pozajmišta uz rubnjak staze na mjestima gdje je rubnjak viši od postojećeg terena. U cijenu uključen sav rad i materijal, te čišćenje okolnog terena nakon završenih radova. </t>
  </si>
  <si>
    <t>6.</t>
  </si>
  <si>
    <t>Betoniranje prostora između nove staze i objekata ili ograde do 30 cm  te betoniranje ili asfaltiranje prostora na kolnim ulazima između rubnjaka i odrezanog kolnog ulaza do 10 cm. Na asfaltnim kolnim ulazima završni sloj uz rubnjake asfaltirati na betonskoj podlozi debljine 10cm. Ispuna se izvodi od betona klase C 30/37 u debljini 12 cm a ispuna od asfalta AC 8 SURF 50/70 (AB 8) u debljini 4 cm</t>
  </si>
  <si>
    <t xml:space="preserve"> - ugradnja betona klase C 30/37</t>
  </si>
  <si>
    <t xml:space="preserve"> - ugradnja kamene mješavine </t>
  </si>
  <si>
    <r>
      <t>Nabava, doprema i ugradnja betonskih rubnjaka dim. 8/20/100 cm od predgotovljenih betonskih elemenata klase C 30/37 . Ugrađivanje se vrši na sloj svježeg betona C 12/15. U cijenu treba uključiti dobavu, ugradnju rubnjaka, beton u količini 0,03 m</t>
    </r>
    <r>
      <rPr>
        <vertAlign val="superscript"/>
        <sz val="10"/>
        <rFont val="Arial"/>
        <family val="2"/>
        <charset val="238"/>
      </rPr>
      <t>3</t>
    </r>
    <r>
      <rPr>
        <sz val="10"/>
        <rFont val="Arial"/>
        <family val="2"/>
        <charset val="238"/>
      </rPr>
      <t>/m</t>
    </r>
    <r>
      <rPr>
        <vertAlign val="superscript"/>
        <sz val="10"/>
        <rFont val="Arial"/>
        <family val="2"/>
        <charset val="238"/>
      </rPr>
      <t>1</t>
    </r>
    <r>
      <rPr>
        <sz val="10"/>
        <rFont val="Arial"/>
        <family val="2"/>
        <charset val="238"/>
      </rPr>
      <t>, te zalijevanje reški cementnim mortom 1:4, uključujući potrebne predradnje na pripremi podloge i potrebne oplate. Izvedba, kontrola kakvoće i obračun prema OTU 3-04.7.1.</t>
    </r>
  </si>
  <si>
    <r>
      <t>Cijenom obuhvaćena mehanička ugradnja, njega, postavljanje i skidanje oplate, ispitivanje, a u  cijeni betona uključiti i asfaltiranje površina na zasječenim asfalnim kolnim ulazima.
Obračun po m</t>
    </r>
    <r>
      <rPr>
        <vertAlign val="superscript"/>
        <sz val="10"/>
        <rFont val="Arial"/>
        <family val="2"/>
        <charset val="238"/>
      </rPr>
      <t>3:</t>
    </r>
  </si>
  <si>
    <t xml:space="preserve">IV.    IZVOĐENJE OSTALIH RADOVA </t>
  </si>
  <si>
    <t>UKUPNO IZVOĐENJE OSTALIH RADOVA:</t>
  </si>
  <si>
    <r>
      <t>Nabava, doprema i ugradnja betonskih cijevi promjera 40 cm. Cijevi se ugrađuju na kolnom prilazu,  na prethodno porušenom kolnom ulazu i ugrađenu na šljunčanu podlogu debljine 10 cm. U cijenu je uključeno izrada betonskih čeonih zidova u obostranoj oplati površine 4,0 m2,  debljine 15 cm, armirani jednostruko Q 257 mrežom površine 1,50 m2 po kom i betonirano betonom C 25/30 u količini 0,5 m3 po kom, te zatrpavanje cijevi šljunkom u količini od oko 0,35 m</t>
    </r>
    <r>
      <rPr>
        <vertAlign val="superscript"/>
        <sz val="10"/>
        <rFont val="Arial"/>
        <family val="2"/>
        <charset val="238"/>
      </rPr>
      <t>3</t>
    </r>
    <r>
      <rPr>
        <sz val="10"/>
        <rFont val="Arial"/>
        <family val="2"/>
        <charset val="238"/>
      </rPr>
      <t xml:space="preserve"> po dužini cijevi do posteljice pj. staze. Obračun se vrši po m</t>
    </r>
    <r>
      <rPr>
        <vertAlign val="superscript"/>
        <sz val="10"/>
        <rFont val="Arial"/>
        <family val="2"/>
        <charset val="238"/>
      </rPr>
      <t>1</t>
    </r>
    <r>
      <rPr>
        <sz val="10"/>
        <rFont val="Arial"/>
        <family val="2"/>
        <charset val="238"/>
      </rPr>
      <t xml:space="preserve"> ugrađene betonske cijevi uključujući i potrebane zemljane radove, a u njega ulazi sav potreban materijal i rad do potpunog dovršenja propusta.</t>
    </r>
  </si>
  <si>
    <t xml:space="preserve">  IZVOĐENJE OSTALIH RADOVA </t>
  </si>
  <si>
    <t>m1</t>
  </si>
  <si>
    <t>Vuka - Osiječka ulica os6</t>
  </si>
  <si>
    <t xml:space="preserve"> - kom drveta preko 30 cm promjera</t>
  </si>
  <si>
    <t xml:space="preserve"> os22 - ULICA VELIKI HRASTOVAC</t>
  </si>
  <si>
    <t>ukupne duljine 638,35m, širina staze 1,40m, završni sloj je asfalt</t>
  </si>
  <si>
    <r>
      <t xml:space="preserve">Rušenje postojeće konstrukcije pješačke staze u zoni zahvata. Staze su izvedene od asflata, betona ili opločenja uključujući rubnjake, kanalice, razne pasice i sl. Ovim rušenjem obuhvaćeni su i potrebani iskopi (produbljene) u zemljanom materijalu debljine </t>
    </r>
    <r>
      <rPr>
        <sz val="10"/>
        <rFont val="Arial"/>
        <family val="2"/>
        <charset val="238"/>
      </rPr>
      <t xml:space="preserve">34cm za slojeve nove pješačke staze, potrebna uzdužna zasijecanje postojeće konstrukcije uz kuće i na kolnim ulazima radi sprječavanja kidanja postojećeg betona ili asfalta te prijevoz i zbrinjavanje srušenog i iskopanog materijala na deponiji. 
Obračun po:  -m2 srušenih i iskopanih (produbljenih) površina sa prijevozom i zbrinjavanjem srušenog i iskopanog materijala na deponiji. </t>
    </r>
  </si>
  <si>
    <t xml:space="preserve">Nasipavanje i planiranje zemljanog materijala iz iskopa uz rubnjak staze na mjestima gdje je rubnjak viši od postojećeg terena. U cijenu uključen sav rad i materijal, te čišćenje okolnog terena nakon završenih radova. </t>
  </si>
  <si>
    <t>Hrastovac - Veliki Hrastovac os 22</t>
  </si>
  <si>
    <t xml:space="preserve"> os15 - ULICA N.Š.ZRINSKOGA</t>
  </si>
  <si>
    <t>ukupne duljine 327,01m, širina staze 1,40m, završni sloj je asfalt</t>
  </si>
  <si>
    <t xml:space="preserve">Rušenje postojeće konstrukcije pješačke staze u zoni zahvata. Staze su izvedene od asflata, betona ili opločenja uključujući rubnjake, kanalice, razne pasice i sl. Ovim rušenjem obuhvaćeni su i potrebani iskopi (produbljene) u zemljanom materijalu debljine 34cm za slojeve nove pješačke staze, potrebna uzdužna zasijecanje postojeće konstrukcije uz kuće i na kolnim ulazima radi sprječavanja kidanja postojećeg betona ili asfalta te prijevoz i zbrinjavanje srušenog i iskopanog materijala na deponiji. 
Obračun po:
 -m2 srušenih i iskopanih (produbljenih) površina sa prijevozom i zbrinjavanjem srušenog i iskopanog materijala na deponiji. </t>
  </si>
  <si>
    <t xml:space="preserve">Kombinirani iskop materijala "C" kategorije zajedno sa humusom za konstrukciju pješačkih staza. Prosječna dubina iskopa je 34 cm (40 cm na kolnim ulazima), uključujući iskop za polaganje rubnjaka. Iskop se obavlja prema visinskim kotama iz projekta i propisanim nagibima kosina. 
Dio zemlje dobiven iskopom potreban za nasip uz  pješačku stazu deponirati na prikladno mjesto gdje neće smetati normalnom odvijanju radova a preostala zemlju odvesti na deponiju. Obračun po m3 stvarno iskopanog materijala, mjereno u sraslom stanju. </t>
  </si>
  <si>
    <r>
      <t>Planiranje i valjanje posteljice pješačke staze do traženog modula stišljivosti (Ms=20 MN/m2). Minimalni poprečni nagib posteljice treba iznositi 3%  
Obračun po m</t>
    </r>
    <r>
      <rPr>
        <vertAlign val="superscript"/>
        <sz val="10"/>
        <rFont val="Arial"/>
        <family val="2"/>
        <charset val="238"/>
      </rPr>
      <t>2</t>
    </r>
    <r>
      <rPr>
        <sz val="10"/>
        <rFont val="Arial"/>
        <family val="2"/>
        <charset val="238"/>
      </rPr>
      <t xml:space="preserve"> isplanirane posteljice.</t>
    </r>
  </si>
  <si>
    <t>Izrada habajućeg sloja (lako i vrlo lako prometno opterećenje) AC 8 surf  50/70 AG4 M4, debljine 4,0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</si>
  <si>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r>
      <t>Obračun po m</t>
    </r>
    <r>
      <rPr>
        <vertAlign val="superscript"/>
        <sz val="10"/>
        <rFont val="Arial"/>
        <family val="2"/>
        <charset val="238"/>
      </rPr>
      <t>1</t>
    </r>
    <r>
      <rPr>
        <sz val="10"/>
        <rFont val="Arial"/>
        <family val="2"/>
        <charset val="238"/>
      </rPr>
      <t xml:space="preserve"> dužine rubnjaka.</t>
    </r>
  </si>
  <si>
    <r>
      <t>Nabava, doprema i ugradnja betonskih opločnika - taktilnih ploča čepaste strukture (dim 20x20x8 cm) i žljebaste strukture (dim. 40x40x5 cm). Opločnici se postavljaju na podlogu od drobljene kamene sitneži. Betonski opločnici moraju imati dvoslojnu obradu i zadovoljavati sve uvjete prema HRN EN 1339. Ponuditelj je dužan dostaviti izjavu o sukladnosti s navedenom normom. Taktilne crte postavljaju se  u skladu s važećim Pravilnikom o osiguranju pristupačnosti građevina osobama s invaliditetom i smanjene pokretljivosti te važećim hrvatskim normama koje reguliraju to područje. 
Jedinična cijena obuhvaća nabavu, prijevoz i ugradnju taktilnih ploča prema detaljima iz projekta. Obračun je po m</t>
    </r>
    <r>
      <rPr>
        <vertAlign val="superscript"/>
        <sz val="10"/>
        <rFont val="Arial"/>
        <family val="2"/>
        <charset val="238"/>
      </rPr>
      <t>2</t>
    </r>
    <r>
      <rPr>
        <sz val="10"/>
        <rFont val="Arial"/>
        <family val="2"/>
        <charset val="238"/>
      </rPr>
      <t xml:space="preserve"> postavljenih taktilnih crta. </t>
    </r>
  </si>
  <si>
    <t>Vuka - N.Šubić Zrinskog os15</t>
  </si>
  <si>
    <r>
      <t>Nabava, doprema i ugradnja betonskih rubnjaka dim. 18/24/100 cm od predgotovljenih betonskih elemenata klase C 30/37 . Ugrađivanje se vrši na sloj svježeg betona C 12/15. U cijenu treba uključiti dobavu, ugradnju rubnjaka, beton u količini 0,035 m</t>
    </r>
    <r>
      <rPr>
        <vertAlign val="superscript"/>
        <sz val="10"/>
        <rFont val="Arial"/>
        <family val="2"/>
        <charset val="238"/>
      </rPr>
      <t>3</t>
    </r>
    <r>
      <rPr>
        <sz val="10"/>
        <rFont val="Arial"/>
        <family val="2"/>
        <charset val="238"/>
      </rPr>
      <t>/m</t>
    </r>
    <r>
      <rPr>
        <vertAlign val="superscript"/>
        <sz val="10"/>
        <rFont val="Arial"/>
        <family val="2"/>
        <charset val="238"/>
      </rPr>
      <t>1</t>
    </r>
    <r>
      <rPr>
        <sz val="10"/>
        <rFont val="Arial"/>
        <family val="2"/>
        <charset val="238"/>
      </rPr>
      <t>, te zalijevanje reški cementnim mortom 1:4, uključujući potrebne predradnje na pripremi podloge i potrebne oplate. Izvedba, kontrola kakvoće i obračun prema OTU 3-04.7.1. Stavka obuhvaća i betoniranje prostora (rupa) između postavljenih rubnjaka i asfalta. Obračun po m1 postavljenih rubnjaka postavljenih na opisan način.</t>
    </r>
  </si>
  <si>
    <t xml:space="preserve"> -cijevni betonski propust promjera Ø40 cm</t>
  </si>
  <si>
    <t xml:space="preserve">Uklanjanje drveća s panjem. U jediničnoj cijeni sadržan je sav potreban rad i materijal oko sječe, iskopa, izvlačenja, pilanja grana na mjeru podesnu za transport, utovara i prijevoza panjeva, grana i ostalog materijala na deponiju koju odredi investitor. (OTU 1-03.1). Obračun po komadu srušenog i deponiranog stabla sa panjem. </t>
  </si>
  <si>
    <r>
      <t xml:space="preserve">Nabava, doprema i ugradnja sloja drobljene kamene mješavine najvećeg zrna 0/60mm debljine 20cm na pješačkoj stazi i 30cm na kolnim ulazima. Materijal mora biti čist, bez primjesa organskog ili anorganskog porijekla. U cijenu je uključena dobava materijala, utovar, prijevoz, i ugradnja (strojno razastiranje, planiranje i zbijanje do traženog modula stišljivosti Ms=50 MN/m2 na uređenu i preuzetu podlogu. Obračun je po m3 ugrađenog materijala u zbijenom stanju. Izvedba, kontrola kakvoće i obračun prema OTU 5-01.  </t>
    </r>
    <r>
      <rPr>
        <sz val="10"/>
        <color indexed="10"/>
        <rFont val="Arial"/>
        <family val="2"/>
        <charset val="238"/>
      </rPr>
      <t xml:space="preserve"> </t>
    </r>
  </si>
  <si>
    <t xml:space="preserve">Nabava, doprema i ugradnja sloja drobljene kamene mješavine najvećeg zrna  0/60mm debljine 18cm na pješačkoj stazi i 28cm na kolnim ulazima. Materijal mora biti čist, bez primjesa organskog ili anorganskog porijekla. U cijenu je uključena dobava materijala, utovar, prijevoz, i ugradnja (strojno razastiranje, planiranje i zbijanje do traženog modula stišljivosti Ms=50 MN/m2 na uređenu i preuzetu podlogu. Obračun je po m3 ugrađenog materijala u zbijenom stanju. Izvedba, kontrola kakvoće i obračun prema OTU 5-01.   </t>
  </si>
  <si>
    <r>
      <t xml:space="preserve">Nabava, doprema i ugradnja sloja drobljene kamene mješavine najvećeg zrna  0/60mm debljine 18cm na pješačkoj stazi i 28cm na kolnim ulazima. Materijal mora biti čist, bez primjesa organskog ili anorganskog porijekla. U cijenu je uključena dobava materijala, utovar, prijevoz, i ugradnja (strojno razastiranje, planiranje i zbijanje do traženog modula stišljivosti Ms=50 MN/m2 na uređenu i preuzetu podlogu. Obračun je po m3 ugrađenog materijala u zbijenom stanju. Izvedba, kontrola kakvoće i obračun prema OTU 5-01.  </t>
    </r>
    <r>
      <rPr>
        <sz val="10"/>
        <color indexed="10"/>
        <rFont val="Arial"/>
        <family val="2"/>
        <charset val="238"/>
      </rPr>
      <t xml:space="preserve"> </t>
    </r>
  </si>
  <si>
    <t xml:space="preserve">Izrada odvoda prikupljenih dvorišnih površinskih voda ispod pješačke staze u postojeći otvoreni kanal kanalizacijskim cijevima promjera 200 i 160 mm. </t>
  </si>
  <si>
    <t xml:space="preserve">Stavka obuhvaća, nabavu, dopremu i postavljanje kanalizacijskih cijevi promjera, rušenje postojećih ukoliko se visinski ne uklapaju, iskop rova dim. 0,50x0,70cm, podložni sloj pijeska d=10cm,  zatrpavanje rova nakon polaganja cijevi ispunom od pijeska do posteljice pješačke staze, te u kanalu ozvesti oblogu izljeva cijevi  betona C25/30 debljine 15cm cca 0,50m2 oko cijevi. Obračun radova je po metru dužnom ugrađene cijevi. </t>
  </si>
  <si>
    <t xml:space="preserve"> -cijev DN 200</t>
  </si>
  <si>
    <t xml:space="preserve">Visinsko uklapanje poklopaca/ rešetki slivnika/ vodovodnih kapa/ hidranata/ sa okvirom postojećih okana, zdenaca različitih komunalnih instalacija koji se nalaze u području zahvata. Stavka obuhvaća uklanjanje postojećih poklopaca sa okvirom, popravak oštećenih dijelova okna, betoniranje i ponovnu ugradnju poklopca na kotu određenu projektom u novi okvir. Obračun je po komadu. </t>
  </si>
  <si>
    <t xml:space="preserve"> - kom drveta do 30 cm promjera</t>
  </si>
  <si>
    <t xml:space="preserve"> -cijevi DN 160</t>
  </si>
  <si>
    <t xml:space="preserve"> -cijevi DN 200</t>
  </si>
  <si>
    <t>6</t>
  </si>
  <si>
    <t xml:space="preserve"> os14 - ULICA N.Š.ZRINSKOGA</t>
  </si>
  <si>
    <t>dio osi u duljini od 49m - spoj izvedene osi 14 sa budućom osi 15 širina staze 1,40m</t>
  </si>
  <si>
    <r>
      <t xml:space="preserve">Nabava, doprema i ugradnja sloja drobljene kamene mješavine najvećeg zrna  0/60mm debljine 18cm na pješačkoj stazi i 28cm na kolnim ulazima. Materijal mora biti čist, bez primjesa organskog ili anorganskog porijekla. U cijenu je uključena dobava materijala, utovar, prijevoz, i ugradnja (strojno razastiranje, planiranje i zbijanje do traženog modula stišljivosti Ms=50 MN/m2 na uređenu i preuzetu podlogu. Obračun je po m3 ugrađenog materijala u zbijenom stanju. Izvedba, kontrola kakvoće i obračun prema OTU 5-01.   .  </t>
    </r>
    <r>
      <rPr>
        <sz val="10"/>
        <color indexed="10"/>
        <rFont val="Arial"/>
        <family val="2"/>
        <charset val="238"/>
      </rPr>
      <t xml:space="preserve"> </t>
    </r>
  </si>
  <si>
    <t>Izrada habajućeg sloja (lako i vrlo lako prometno opterećenje) AC 8 surf  50/70 , debljine 4,0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</si>
  <si>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 xml:space="preserve">  </t>
  </si>
  <si>
    <t>IV.  OPREMA STAZE</t>
  </si>
  <si>
    <t xml:space="preserve">Nabava, doprema i ugradnja prometnih znakova  postavljenih na stup kružnog presjeka. Znak se ugrađuje u betonski blok dim. 40x40x40 cm, a visina stupa nosača je 3,0 m. Stavka obuhvaća iskop rova za postavljanje znaka, zatrpavanje  nakon ugradnje, kao i sav potreban rad i materijal. </t>
  </si>
  <si>
    <t>Obračun po komadu postavljenog znaka.</t>
  </si>
  <si>
    <t xml:space="preserve"> -C02 dimenzija 60x60 cm</t>
  </si>
  <si>
    <t>OZNAKE NA KOLNIKU (VODORAVNA SIGNALIZACIJA)</t>
  </si>
  <si>
    <t xml:space="preserve">Ovaj rad obuhvaća izradu oznaka na kolniku za reguliranje prometa koje su definirane pravilnikom i OTU 9.02. Rad mora biti obavljen u skladu s projektom, propisima i zahtjevima nadzornog inženjera.
</t>
  </si>
  <si>
    <t>Poprečne oznake na kolniku OTU 9.02.2.:</t>
  </si>
  <si>
    <t xml:space="preserve"> -oznaka pješačkog prijelaza H18 </t>
  </si>
  <si>
    <t>Ostale oznake na kolniku OTU 9.02.3.:</t>
  </si>
  <si>
    <t xml:space="preserve">  -H12 crta zaustavljanja-isprekidana bijela,š=40cm</t>
  </si>
  <si>
    <t>UKUPNO OPREMA STAZE:</t>
  </si>
  <si>
    <t>IV.</t>
  </si>
  <si>
    <t xml:space="preserve">V.    IZVOĐENJE OSTALIH RADOVA </t>
  </si>
  <si>
    <r>
      <t>Nabava, doprema i ugradnja betonskih cijevi promjera 60 cm. Cijevi se ugrađuju na pješačkom prijelazu,  na prethodno pripremljnom odvodnom jarku, ugrađuju se na na šljunčanu podlogu debljine 10 cm. U cijenu je uključeno izrada betonskih čeonih zidova u obostranoj oplati površine 6,0 m2,  debljine 15 cm, armirani jednostruko Q 257 mrežom površine 5,0 m2 po kom i betonirano betonom C 25/30 u količini 1,0 m3 po kom, te zatrpavanje cijevi šljunkom u količini od oko 0,6 m</t>
    </r>
    <r>
      <rPr>
        <vertAlign val="superscript"/>
        <sz val="10"/>
        <rFont val="Arial"/>
        <family val="2"/>
        <charset val="238"/>
      </rPr>
      <t>3</t>
    </r>
    <r>
      <rPr>
        <sz val="10"/>
        <rFont val="Arial"/>
        <family val="2"/>
        <charset val="238"/>
      </rPr>
      <t xml:space="preserve"> po dužini cijevi do posteljice pj. staze. Obračun se vrši po m</t>
    </r>
    <r>
      <rPr>
        <vertAlign val="superscript"/>
        <sz val="10"/>
        <rFont val="Arial"/>
        <family val="2"/>
        <charset val="238"/>
      </rPr>
      <t>1</t>
    </r>
    <r>
      <rPr>
        <sz val="10"/>
        <rFont val="Arial"/>
        <family val="2"/>
        <charset val="238"/>
      </rPr>
      <t xml:space="preserve"> ugrađene betonske cijevi uključujući i potrebane zemljane radove, čeoni zidovi, te sav potreban materijal i rad do potpunog dovršenja propusta.</t>
    </r>
  </si>
  <si>
    <t>V.</t>
  </si>
  <si>
    <t>UKUPNO OSTALI RADOVI:</t>
  </si>
  <si>
    <t>Vuka - N.Šubić Zrinskog  dio os14</t>
  </si>
  <si>
    <t xml:space="preserve"> TROŠKOVNIK 
</t>
  </si>
  <si>
    <t xml:space="preserve">            -NASELJE VUKA- os 6, os 15 i dio osi14
-NASELJE HRASTOVAC - os 22</t>
  </si>
  <si>
    <t>Postavljanje znakova privremene regulacije prometa prema elaboratu</t>
  </si>
  <si>
    <t>kompl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</si>
</sst>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Red]#,##0.00"/>
  </numFmts>
  <fonts count="30" x14ac:knownFonts="1">
    <font>
      <sz val="10"/>
      <name val="Arial"/>
      <family val="2"/>
      <charset val="238"/>
    </font>
    <font>
      <sz val="10"/>
      <name val="Arial"/>
      <charset val="238"/>
    </font>
    <font>
      <b/>
      <sz val="10"/>
      <name val="Arial"/>
      <family val="2"/>
      <charset val="238"/>
    </font>
    <font>
      <b/>
      <sz val="9"/>
      <name val="Arial"/>
      <family val="2"/>
      <charset val="238"/>
    </font>
    <font>
      <b/>
      <sz val="8"/>
      <name val="Arial"/>
      <family val="2"/>
      <charset val="238"/>
    </font>
    <font>
      <vertAlign val="superscript"/>
      <sz val="10"/>
      <name val="Arial"/>
      <family val="2"/>
      <charset val="238"/>
    </font>
    <font>
      <sz val="10"/>
      <color indexed="8"/>
      <name val="Arial"/>
      <family val="2"/>
      <charset val="238"/>
    </font>
    <font>
      <vertAlign val="superscript"/>
      <sz val="10"/>
      <color indexed="8"/>
      <name val="Arial"/>
      <family val="2"/>
      <charset val="238"/>
    </font>
    <font>
      <sz val="8"/>
      <name val="Arial"/>
      <family val="2"/>
      <charset val="238"/>
    </font>
    <font>
      <b/>
      <sz val="12"/>
      <name val="Arial"/>
      <family val="2"/>
      <charset val="238"/>
    </font>
    <font>
      <b/>
      <sz val="11"/>
      <name val="Arial"/>
      <family val="2"/>
      <charset val="238"/>
    </font>
    <font>
      <b/>
      <sz val="10"/>
      <color indexed="8"/>
      <name val="Arial"/>
      <family val="2"/>
      <charset val="238"/>
    </font>
    <font>
      <sz val="11"/>
      <name val="Arial"/>
      <family val="2"/>
      <charset val="238"/>
    </font>
    <font>
      <sz val="10"/>
      <name val="Arial"/>
      <family val="2"/>
      <charset val="238"/>
    </font>
    <font>
      <sz val="9"/>
      <name val="Arial"/>
      <family val="2"/>
      <charset val="238"/>
    </font>
    <font>
      <sz val="10"/>
      <name val="Arial"/>
      <family val="2"/>
    </font>
    <font>
      <sz val="10"/>
      <color indexed="10"/>
      <name val="Arial"/>
      <family val="2"/>
      <charset val="238"/>
    </font>
    <font>
      <vertAlign val="superscript"/>
      <sz val="9"/>
      <name val="Arial"/>
      <family val="2"/>
      <charset val="238"/>
    </font>
    <font>
      <b/>
      <i/>
      <sz val="10"/>
      <name val="Arial"/>
      <family val="2"/>
      <charset val="238"/>
    </font>
    <font>
      <sz val="11"/>
      <color indexed="8"/>
      <name val="Calibri"/>
      <family val="2"/>
      <charset val="238"/>
    </font>
    <font>
      <b/>
      <i/>
      <sz val="16"/>
      <name val="Arial"/>
      <family val="2"/>
      <charset val="238"/>
    </font>
    <font>
      <sz val="12"/>
      <name val="Arial"/>
      <family val="2"/>
      <charset val="238"/>
    </font>
    <font>
      <b/>
      <sz val="9"/>
      <color rgb="FFFF0000"/>
      <name val="Arial"/>
      <family val="2"/>
      <charset val="238"/>
    </font>
    <font>
      <b/>
      <sz val="10"/>
      <color rgb="FFFF0000"/>
      <name val="Arial"/>
      <family val="2"/>
      <charset val="238"/>
    </font>
    <font>
      <sz val="10"/>
      <color rgb="FFFF0000"/>
      <name val="Arial"/>
      <family val="2"/>
      <charset val="238"/>
    </font>
    <font>
      <sz val="11"/>
      <color rgb="FFFF0000"/>
      <name val="Arial"/>
      <family val="2"/>
      <charset val="238"/>
    </font>
    <font>
      <b/>
      <sz val="11"/>
      <color rgb="FFFF0000"/>
      <name val="Arial"/>
      <family val="2"/>
      <charset val="238"/>
    </font>
    <font>
      <sz val="11"/>
      <color theme="0" tint="-0.499984740745262"/>
      <name val="Arial"/>
      <family val="2"/>
      <charset val="238"/>
    </font>
    <font>
      <sz val="10"/>
      <color theme="0" tint="-0.499984740745262"/>
      <name val="Arial"/>
      <family val="2"/>
      <charset val="238"/>
    </font>
    <font>
      <sz val="10"/>
      <color rgb="FFFF0000"/>
      <name val="Arial"/>
      <family val="2"/>
    </font>
  </fonts>
  <fills count="4">
    <fill>
      <patternFill patternType="none"/>
    </fill>
    <fill>
      <patternFill patternType="gray125"/>
    </fill>
    <fill>
      <patternFill patternType="solid">
        <fgColor indexed="44"/>
        <bgColor indexed="31"/>
      </patternFill>
    </fill>
    <fill>
      <patternFill patternType="solid">
        <fgColor theme="7" tint="0.79998168889431442"/>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style="double">
        <color indexed="8"/>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s>
  <cellStyleXfs count="8">
    <xf numFmtId="0" fontId="0" fillId="0" borderId="0"/>
    <xf numFmtId="0" fontId="19" fillId="0" borderId="0"/>
    <xf numFmtId="0" fontId="13" fillId="0" borderId="0"/>
    <xf numFmtId="0" fontId="13" fillId="0" borderId="0"/>
    <xf numFmtId="0" fontId="13" fillId="0" borderId="0"/>
    <xf numFmtId="0" fontId="1" fillId="0" borderId="0"/>
    <xf numFmtId="0" fontId="13" fillId="0" borderId="0"/>
    <xf numFmtId="9" fontId="13" fillId="0" borderId="0" applyFont="0" applyFill="0" applyBorder="0" applyAlignment="0" applyProtection="0"/>
  </cellStyleXfs>
  <cellXfs count="209">
    <xf numFmtId="0" fontId="0" fillId="0" borderId="0" xfId="0"/>
    <xf numFmtId="0" fontId="0" fillId="0" borderId="0" xfId="0" applyBorder="1" applyAlignment="1">
      <alignment horizontal="center" vertical="top" wrapText="1"/>
    </xf>
    <xf numFmtId="0" fontId="0" fillId="0" borderId="0" xfId="0" applyFont="1" applyBorder="1" applyAlignment="1">
      <alignment vertical="top" wrapText="1"/>
    </xf>
    <xf numFmtId="0" fontId="0" fillId="0" borderId="0" xfId="0" applyBorder="1" applyAlignment="1">
      <alignment wrapText="1"/>
    </xf>
    <xf numFmtId="4" fontId="0" fillId="0" borderId="0" xfId="0" applyNumberFormat="1" applyFont="1" applyBorder="1" applyAlignment="1">
      <alignment wrapText="1"/>
    </xf>
    <xf numFmtId="4" fontId="0" fillId="0" borderId="0" xfId="0" applyNumberFormat="1" applyBorder="1" applyAlignment="1">
      <alignment wrapText="1"/>
    </xf>
    <xf numFmtId="4" fontId="3" fillId="2" borderId="1" xfId="0" applyNumberFormat="1" applyFont="1" applyFill="1" applyBorder="1" applyAlignment="1">
      <alignment horizontal="center" vertical="top" wrapText="1"/>
    </xf>
    <xf numFmtId="4" fontId="3"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top" wrapText="1"/>
    </xf>
    <xf numFmtId="4" fontId="3" fillId="0" borderId="0" xfId="0"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0" fontId="2" fillId="0" borderId="0" xfId="0" applyFont="1" applyBorder="1" applyAlignment="1">
      <alignment horizontal="center" vertical="top" wrapText="1"/>
    </xf>
    <xf numFmtId="4" fontId="2" fillId="0" borderId="0" xfId="0" applyNumberFormat="1" applyFont="1" applyBorder="1" applyAlignment="1">
      <alignment wrapText="1"/>
    </xf>
    <xf numFmtId="4" fontId="2" fillId="0" borderId="0" xfId="0" applyNumberFormat="1" applyFont="1" applyBorder="1" applyAlignment="1">
      <alignment horizontal="center" vertical="center" wrapText="1"/>
    </xf>
    <xf numFmtId="0" fontId="2" fillId="0" borderId="0" xfId="0" applyFont="1" applyFill="1" applyBorder="1" applyAlignment="1">
      <alignment horizontal="center" wrapText="1"/>
    </xf>
    <xf numFmtId="0" fontId="2" fillId="0" borderId="0" xfId="0" applyFont="1" applyFill="1" applyBorder="1"/>
    <xf numFmtId="0" fontId="0" fillId="0" borderId="0" xfId="0" applyFont="1" applyFill="1" applyBorder="1"/>
    <xf numFmtId="0" fontId="0" fillId="0" borderId="0" xfId="0" applyFont="1" applyBorder="1" applyAlignment="1">
      <alignment horizontal="left" vertical="top" wrapText="1"/>
    </xf>
    <xf numFmtId="0" fontId="0" fillId="0" borderId="0" xfId="0" applyBorder="1" applyAlignment="1">
      <alignment horizontal="center" wrapText="1"/>
    </xf>
    <xf numFmtId="4" fontId="0" fillId="0" borderId="0" xfId="0" applyNumberFormat="1" applyAlignment="1" applyProtection="1">
      <alignment horizontal="right" wrapText="1"/>
    </xf>
    <xf numFmtId="0" fontId="2" fillId="0" borderId="0" xfId="0" applyFont="1" applyBorder="1" applyAlignment="1">
      <alignment horizontal="left" vertical="top" wrapText="1"/>
    </xf>
    <xf numFmtId="0" fontId="0" fillId="0" borderId="0" xfId="0" applyFont="1" applyBorder="1" applyAlignment="1">
      <alignment horizontal="center" vertical="top" wrapText="1"/>
    </xf>
    <xf numFmtId="0" fontId="0" fillId="0" borderId="0" xfId="0" applyFont="1" applyBorder="1" applyAlignment="1">
      <alignment horizontal="center" wrapText="1"/>
    </xf>
    <xf numFmtId="4" fontId="0" fillId="0" borderId="0" xfId="0" applyNumberFormat="1" applyFont="1" applyAlignment="1" applyProtection="1">
      <alignment horizontal="right" wrapText="1"/>
    </xf>
    <xf numFmtId="0" fontId="2" fillId="0" borderId="2" xfId="0" applyFont="1" applyBorder="1" applyAlignment="1">
      <alignment wrapText="1"/>
    </xf>
    <xf numFmtId="4" fontId="2" fillId="0" borderId="2" xfId="0" applyNumberFormat="1" applyFont="1" applyBorder="1" applyAlignment="1">
      <alignment wrapText="1"/>
    </xf>
    <xf numFmtId="0" fontId="2" fillId="0" borderId="0" xfId="0" applyFont="1" applyBorder="1" applyAlignment="1">
      <alignment wrapText="1"/>
    </xf>
    <xf numFmtId="0" fontId="0" fillId="0" borderId="0" xfId="0" applyFont="1" applyBorder="1"/>
    <xf numFmtId="0" fontId="2" fillId="0" borderId="0" xfId="0" applyFont="1" applyFill="1" applyBorder="1" applyAlignment="1">
      <alignment wrapText="1"/>
    </xf>
    <xf numFmtId="0" fontId="2" fillId="0" borderId="0" xfId="0" applyFont="1" applyFill="1" applyBorder="1" applyAlignment="1"/>
    <xf numFmtId="0" fontId="0" fillId="0" borderId="0" xfId="0" applyFont="1" applyAlignment="1">
      <alignment horizontal="justify" vertical="top"/>
    </xf>
    <xf numFmtId="0" fontId="0" fillId="0" borderId="0" xfId="0" applyFont="1" applyBorder="1" applyAlignment="1">
      <alignment wrapText="1"/>
    </xf>
    <xf numFmtId="0" fontId="0" fillId="0" borderId="0" xfId="0" applyFont="1" applyAlignment="1">
      <alignment horizontal="center" vertical="center"/>
    </xf>
    <xf numFmtId="4" fontId="0" fillId="0" borderId="0" xfId="0" applyNumberFormat="1" applyFont="1"/>
    <xf numFmtId="0" fontId="0" fillId="0" borderId="0" xfId="0" applyFont="1" applyAlignment="1">
      <alignment horizontal="center"/>
    </xf>
    <xf numFmtId="0" fontId="6" fillId="0" borderId="0" xfId="0" applyFont="1" applyAlignment="1">
      <alignment horizontal="justify" vertical="top"/>
    </xf>
    <xf numFmtId="0" fontId="8" fillId="0" borderId="0" xfId="0" applyFont="1" applyBorder="1" applyAlignment="1">
      <alignment horizontal="center" vertical="top" wrapText="1"/>
    </xf>
    <xf numFmtId="0" fontId="0" fillId="0" borderId="2" xfId="0" applyFont="1" applyBorder="1"/>
    <xf numFmtId="0" fontId="8" fillId="0" borderId="0" xfId="0" applyFont="1" applyBorder="1" applyAlignment="1">
      <alignment wrapText="1"/>
    </xf>
    <xf numFmtId="0" fontId="9" fillId="0" borderId="0" xfId="0" applyFont="1" applyFill="1" applyBorder="1" applyAlignment="1">
      <alignment wrapText="1"/>
    </xf>
    <xf numFmtId="0" fontId="0" fillId="0" borderId="0" xfId="0" applyFill="1" applyBorder="1"/>
    <xf numFmtId="0" fontId="2" fillId="0" borderId="0" xfId="0" applyFont="1" applyBorder="1" applyAlignment="1">
      <alignment vertical="top" wrapText="1"/>
    </xf>
    <xf numFmtId="0" fontId="2" fillId="0" borderId="3" xfId="0" applyFont="1" applyBorder="1" applyAlignment="1">
      <alignment horizontal="left" vertical="top" wrapText="1"/>
    </xf>
    <xf numFmtId="0" fontId="0" fillId="0" borderId="3" xfId="0" applyFont="1" applyBorder="1" applyAlignment="1">
      <alignment horizontal="center" wrapText="1"/>
    </xf>
    <xf numFmtId="4" fontId="0" fillId="0" borderId="3" xfId="0" applyNumberFormat="1" applyFont="1" applyBorder="1" applyAlignment="1">
      <alignment wrapText="1"/>
    </xf>
    <xf numFmtId="4" fontId="2" fillId="0" borderId="3" xfId="0" applyNumberFormat="1" applyFont="1" applyBorder="1" applyAlignment="1">
      <alignment wrapText="1"/>
    </xf>
    <xf numFmtId="0" fontId="9" fillId="0" borderId="0" xfId="0" applyFont="1" applyBorder="1" applyAlignment="1">
      <alignment vertical="top" wrapText="1"/>
    </xf>
    <xf numFmtId="0" fontId="6" fillId="0" borderId="0" xfId="0" applyFont="1" applyBorder="1" applyAlignment="1">
      <alignment vertical="top" wrapText="1"/>
    </xf>
    <xf numFmtId="4" fontId="10" fillId="0" borderId="0" xfId="0" applyNumberFormat="1" applyFont="1" applyBorder="1" applyAlignment="1">
      <alignment wrapText="1"/>
    </xf>
    <xf numFmtId="0" fontId="11" fillId="0" borderId="0" xfId="0" applyFont="1" applyBorder="1" applyAlignment="1">
      <alignment vertical="top" wrapText="1"/>
    </xf>
    <xf numFmtId="0" fontId="0" fillId="0" borderId="0" xfId="0" applyFont="1" applyBorder="1" applyAlignment="1" applyProtection="1">
      <alignment vertical="top" wrapText="1"/>
    </xf>
    <xf numFmtId="0" fontId="0" fillId="0" borderId="0" xfId="0" applyFont="1" applyBorder="1" applyAlignment="1" applyProtection="1">
      <alignment horizontal="left" vertical="top" wrapText="1"/>
    </xf>
    <xf numFmtId="0" fontId="0" fillId="0" borderId="0" xfId="0" applyBorder="1" applyAlignment="1">
      <alignment vertical="top" wrapText="1"/>
    </xf>
    <xf numFmtId="0" fontId="0" fillId="0" borderId="0" xfId="0" applyFont="1" applyFill="1" applyBorder="1" applyAlignment="1">
      <alignment vertical="top" wrapText="1"/>
    </xf>
    <xf numFmtId="4" fontId="0" fillId="0" borderId="0" xfId="0" applyNumberFormat="1" applyFont="1" applyFill="1" applyBorder="1" applyAlignment="1">
      <alignment wrapText="1"/>
    </xf>
    <xf numFmtId="4" fontId="0" fillId="0" borderId="0" xfId="0" applyNumberFormat="1" applyFill="1" applyBorder="1" applyAlignment="1">
      <alignment wrapText="1"/>
    </xf>
    <xf numFmtId="0" fontId="10" fillId="0" borderId="0" xfId="0" applyFont="1" applyFill="1" applyBorder="1" applyAlignment="1">
      <alignment horizontal="right" vertical="top" wrapText="1"/>
    </xf>
    <xf numFmtId="0" fontId="10" fillId="0" borderId="0" xfId="0" applyFont="1" applyBorder="1" applyAlignment="1">
      <alignment horizontal="right" wrapText="1"/>
    </xf>
    <xf numFmtId="0" fontId="10" fillId="0" borderId="0" xfId="0" applyFont="1" applyBorder="1" applyAlignment="1">
      <alignment horizontal="right" vertical="top" wrapText="1"/>
    </xf>
    <xf numFmtId="0" fontId="12" fillId="0" borderId="0" xfId="0" applyFont="1" applyBorder="1" applyAlignment="1">
      <alignment wrapText="1"/>
    </xf>
    <xf numFmtId="4" fontId="12" fillId="0" borderId="0" xfId="0" applyNumberFormat="1" applyFont="1" applyBorder="1" applyAlignment="1">
      <alignment wrapText="1"/>
    </xf>
    <xf numFmtId="4" fontId="13" fillId="0" borderId="0" xfId="0" applyNumberFormat="1" applyFont="1" applyAlignment="1" applyProtection="1">
      <alignment horizontal="right" wrapText="1"/>
    </xf>
    <xf numFmtId="0" fontId="13" fillId="0" borderId="0" xfId="0" applyFont="1" applyFill="1" applyBorder="1" applyAlignment="1" applyProtection="1">
      <alignment vertical="top" wrapText="1"/>
    </xf>
    <xf numFmtId="0" fontId="6" fillId="0" borderId="0" xfId="0" applyFont="1" applyAlignment="1">
      <alignment horizontal="justify" vertical="top" wrapText="1"/>
    </xf>
    <xf numFmtId="0" fontId="13" fillId="0" borderId="0" xfId="0" applyFont="1" applyFill="1" applyAlignment="1">
      <alignment horizontal="center"/>
    </xf>
    <xf numFmtId="4" fontId="13" fillId="0" borderId="0" xfId="0" applyNumberFormat="1" applyFont="1" applyFill="1" applyAlignment="1" applyProtection="1">
      <alignment horizontal="right" wrapText="1"/>
    </xf>
    <xf numFmtId="0" fontId="14" fillId="0" borderId="0" xfId="0" applyFont="1" applyFill="1"/>
    <xf numFmtId="0" fontId="0" fillId="0" borderId="0" xfId="0" applyFont="1" applyFill="1" applyAlignment="1">
      <alignment horizontal="center" vertical="top"/>
    </xf>
    <xf numFmtId="0" fontId="0" fillId="0" borderId="0" xfId="0" applyFont="1" applyAlignment="1">
      <alignment horizontal="left" vertical="top" wrapText="1"/>
    </xf>
    <xf numFmtId="0" fontId="13" fillId="0" borderId="0" xfId="0" applyFont="1"/>
    <xf numFmtId="0" fontId="0" fillId="0" borderId="0" xfId="0" applyFont="1" applyBorder="1" applyAlignment="1">
      <alignment horizontal="center"/>
    </xf>
    <xf numFmtId="0" fontId="13" fillId="0" borderId="0" xfId="0" applyFont="1" applyFill="1" applyBorder="1" applyAlignment="1">
      <alignment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center" wrapText="1"/>
    </xf>
    <xf numFmtId="4" fontId="13" fillId="0" borderId="0" xfId="0" applyNumberFormat="1" applyFont="1" applyFill="1" applyBorder="1" applyAlignment="1">
      <alignment horizontal="right" wrapText="1"/>
    </xf>
    <xf numFmtId="0" fontId="13" fillId="0" borderId="0" xfId="0" applyFont="1" applyFill="1" applyBorder="1"/>
    <xf numFmtId="0" fontId="6" fillId="0" borderId="0" xfId="0" applyFont="1" applyFill="1" applyBorder="1" applyAlignment="1">
      <alignment horizontal="center" wrapText="1"/>
    </xf>
    <xf numFmtId="0" fontId="13" fillId="0" borderId="0" xfId="0" applyFont="1" applyFill="1" applyBorder="1" applyAlignment="1">
      <alignment horizontal="center"/>
    </xf>
    <xf numFmtId="0" fontId="0" fillId="0" borderId="0" xfId="0" applyNumberFormat="1" applyFont="1" applyFill="1" applyBorder="1" applyAlignment="1">
      <alignment vertical="top" wrapText="1"/>
    </xf>
    <xf numFmtId="0" fontId="0" fillId="0" borderId="0" xfId="0" applyFont="1" applyFill="1" applyBorder="1" applyAlignment="1">
      <alignment horizontal="center" vertical="top" wrapText="1"/>
    </xf>
    <xf numFmtId="0" fontId="0" fillId="0" borderId="0" xfId="0" applyFont="1" applyFill="1"/>
    <xf numFmtId="4" fontId="0" fillId="0" borderId="0" xfId="0" applyNumberFormat="1" applyFont="1" applyFill="1" applyAlignment="1">
      <alignment horizontal="right"/>
    </xf>
    <xf numFmtId="4" fontId="0" fillId="0" borderId="0" xfId="0" applyNumberFormat="1" applyFont="1" applyFill="1"/>
    <xf numFmtId="0" fontId="2" fillId="0" borderId="0" xfId="0" applyFont="1" applyFill="1" applyBorder="1" applyAlignment="1" applyProtection="1">
      <alignment vertical="top" wrapText="1"/>
    </xf>
    <xf numFmtId="0" fontId="0" fillId="0" borderId="0" xfId="0" applyFont="1" applyFill="1" applyBorder="1" applyAlignment="1" applyProtection="1">
      <alignment horizontal="left" vertical="top" wrapText="1"/>
    </xf>
    <xf numFmtId="4" fontId="22" fillId="0" borderId="0" xfId="0" applyNumberFormat="1" applyFont="1" applyFill="1" applyBorder="1" applyAlignment="1">
      <alignment horizontal="center" vertical="center" wrapText="1"/>
    </xf>
    <xf numFmtId="4" fontId="23" fillId="0" borderId="0" xfId="0" applyNumberFormat="1" applyFont="1" applyBorder="1" applyAlignment="1">
      <alignment horizontal="center" wrapText="1"/>
    </xf>
    <xf numFmtId="0" fontId="24" fillId="0" borderId="0" xfId="0" applyFont="1" applyFill="1" applyBorder="1"/>
    <xf numFmtId="4" fontId="24" fillId="0" borderId="0" xfId="0" applyNumberFormat="1" applyFont="1" applyBorder="1" applyAlignment="1">
      <alignment wrapText="1"/>
    </xf>
    <xf numFmtId="0" fontId="24" fillId="0" borderId="0" xfId="0" applyFont="1" applyBorder="1"/>
    <xf numFmtId="4" fontId="24" fillId="0" borderId="0" xfId="0" applyNumberFormat="1" applyFont="1" applyAlignment="1">
      <alignment horizontal="right"/>
    </xf>
    <xf numFmtId="4" fontId="24" fillId="0" borderId="0" xfId="0" applyNumberFormat="1" applyFont="1"/>
    <xf numFmtId="0" fontId="24" fillId="0" borderId="2" xfId="0" applyFont="1" applyBorder="1"/>
    <xf numFmtId="4" fontId="24" fillId="0" borderId="0" xfId="0" applyNumberFormat="1" applyFont="1" applyFill="1" applyBorder="1" applyAlignment="1">
      <alignment wrapText="1"/>
    </xf>
    <xf numFmtId="4" fontId="24" fillId="0" borderId="3" xfId="0" applyNumberFormat="1" applyFont="1" applyBorder="1" applyAlignment="1">
      <alignment wrapText="1"/>
    </xf>
    <xf numFmtId="4" fontId="25" fillId="0" borderId="0" xfId="0" applyNumberFormat="1" applyFont="1" applyBorder="1" applyAlignment="1">
      <alignment wrapText="1"/>
    </xf>
    <xf numFmtId="0" fontId="0" fillId="0" borderId="0" xfId="0" applyFont="1" applyFill="1" applyAlignment="1">
      <alignment horizontal="left" vertical="top" wrapText="1"/>
    </xf>
    <xf numFmtId="0" fontId="2" fillId="0" borderId="0" xfId="0" applyFont="1" applyBorder="1" applyAlignment="1">
      <alignment horizontal="center" vertical="center" wrapText="1"/>
    </xf>
    <xf numFmtId="0" fontId="0" fillId="0" borderId="0" xfId="0" applyFont="1" applyFill="1" applyBorder="1" applyAlignment="1">
      <alignment horizontal="center"/>
    </xf>
    <xf numFmtId="0" fontId="0" fillId="0" borderId="2" xfId="0" applyFont="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center" wrapText="1"/>
    </xf>
    <xf numFmtId="0" fontId="12" fillId="0" borderId="0" xfId="0" applyFont="1" applyBorder="1" applyAlignment="1">
      <alignment horizontal="center" wrapText="1"/>
    </xf>
    <xf numFmtId="0" fontId="14" fillId="0" borderId="0" xfId="0" applyNumberFormat="1" applyFont="1" applyFill="1" applyAlignment="1" applyProtection="1">
      <alignment horizontal="left" vertical="top" wrapText="1"/>
    </xf>
    <xf numFmtId="0" fontId="14" fillId="0" borderId="0" xfId="0" applyNumberFormat="1" applyFont="1" applyFill="1" applyAlignment="1" applyProtection="1">
      <alignment vertical="top" wrapText="1"/>
    </xf>
    <xf numFmtId="0" fontId="14" fillId="0" borderId="0" xfId="0" applyNumberFormat="1" applyFont="1" applyFill="1" applyBorder="1" applyAlignment="1" applyProtection="1">
      <alignment vertical="top" wrapText="1"/>
    </xf>
    <xf numFmtId="0" fontId="14" fillId="0" borderId="0" xfId="4" applyNumberFormat="1" applyFont="1" applyFill="1" applyAlignment="1" applyProtection="1">
      <alignment vertical="top" wrapText="1"/>
    </xf>
    <xf numFmtId="0" fontId="0" fillId="0" borderId="0" xfId="0" applyFont="1" applyFill="1" applyBorder="1" applyAlignment="1" applyProtection="1">
      <alignment vertical="top" wrapText="1"/>
    </xf>
    <xf numFmtId="0" fontId="2" fillId="0" borderId="4" xfId="0" applyFont="1" applyBorder="1" applyAlignment="1">
      <alignment horizontal="center" vertical="top" wrapText="1"/>
    </xf>
    <xf numFmtId="0" fontId="2" fillId="0" borderId="4" xfId="0" applyFont="1" applyBorder="1" applyAlignment="1">
      <alignment vertical="top" wrapText="1"/>
    </xf>
    <xf numFmtId="0" fontId="0" fillId="0" borderId="4" xfId="0" applyBorder="1" applyAlignment="1">
      <alignment horizontal="center" wrapText="1"/>
    </xf>
    <xf numFmtId="4" fontId="24" fillId="0" borderId="4" xfId="0" applyNumberFormat="1" applyFont="1" applyBorder="1" applyAlignment="1">
      <alignment wrapText="1"/>
    </xf>
    <xf numFmtId="4" fontId="0" fillId="0" borderId="4" xfId="0" applyNumberFormat="1" applyFont="1" applyBorder="1" applyAlignment="1">
      <alignment wrapText="1"/>
    </xf>
    <xf numFmtId="4" fontId="2" fillId="0" borderId="4" xfId="0" applyNumberFormat="1" applyFont="1" applyBorder="1" applyAlignment="1">
      <alignment wrapText="1"/>
    </xf>
    <xf numFmtId="0" fontId="24" fillId="0" borderId="0" xfId="0" applyFont="1" applyFill="1" applyBorder="1" applyAlignment="1" applyProtection="1">
      <alignment horizontal="left" vertical="top" wrapText="1"/>
    </xf>
    <xf numFmtId="0" fontId="10" fillId="0" borderId="0" xfId="0" applyFont="1" applyBorder="1" applyAlignment="1">
      <alignment horizontal="center" wrapText="1"/>
    </xf>
    <xf numFmtId="4" fontId="26" fillId="0" borderId="0" xfId="0" applyNumberFormat="1" applyFont="1" applyBorder="1" applyAlignment="1">
      <alignment wrapText="1"/>
    </xf>
    <xf numFmtId="0" fontId="12" fillId="0" borderId="5" xfId="0" applyFont="1" applyBorder="1" applyAlignment="1">
      <alignment horizontal="center" wrapText="1"/>
    </xf>
    <xf numFmtId="4" fontId="25" fillId="0" borderId="5" xfId="0" applyNumberFormat="1" applyFont="1" applyBorder="1" applyAlignment="1">
      <alignment wrapText="1"/>
    </xf>
    <xf numFmtId="4" fontId="12" fillId="0" borderId="5" xfId="0" applyNumberFormat="1" applyFont="1" applyBorder="1" applyAlignment="1">
      <alignment wrapText="1"/>
    </xf>
    <xf numFmtId="4" fontId="10" fillId="0" borderId="5" xfId="0" applyNumberFormat="1" applyFont="1" applyBorder="1" applyAlignment="1">
      <alignment wrapText="1"/>
    </xf>
    <xf numFmtId="0" fontId="14" fillId="0" borderId="0" xfId="0" applyFont="1" applyAlignment="1">
      <alignment horizontal="center"/>
    </xf>
    <xf numFmtId="0" fontId="24" fillId="0" borderId="0" xfId="0" applyFont="1"/>
    <xf numFmtId="0" fontId="13" fillId="0" borderId="0" xfId="0" applyFont="1" applyAlignment="1">
      <alignment vertical="top" wrapText="1"/>
    </xf>
    <xf numFmtId="4" fontId="15" fillId="0" borderId="0" xfId="0" applyNumberFormat="1" applyFont="1" applyAlignment="1">
      <alignment horizontal="right"/>
    </xf>
    <xf numFmtId="4" fontId="15" fillId="0" borderId="0" xfId="0" applyNumberFormat="1" applyFont="1" applyAlignment="1" applyProtection="1">
      <alignment horizontal="right" wrapText="1"/>
    </xf>
    <xf numFmtId="0" fontId="2" fillId="0" borderId="0" xfId="0" applyFont="1" applyAlignment="1">
      <alignment horizontal="center" vertical="top"/>
    </xf>
    <xf numFmtId="2" fontId="24" fillId="0" borderId="0" xfId="0" applyNumberFormat="1" applyFont="1" applyAlignment="1">
      <alignment horizontal="right"/>
    </xf>
    <xf numFmtId="2" fontId="0" fillId="0" borderId="0" xfId="0" applyNumberFormat="1" applyBorder="1" applyAlignment="1">
      <alignment wrapText="1"/>
    </xf>
    <xf numFmtId="0" fontId="18" fillId="0" borderId="0" xfId="0" applyFont="1" applyBorder="1" applyAlignment="1">
      <alignment horizontal="left" vertical="top" wrapText="1"/>
    </xf>
    <xf numFmtId="4" fontId="10" fillId="0" borderId="4" xfId="0" applyNumberFormat="1" applyFont="1" applyBorder="1" applyAlignment="1">
      <alignment wrapText="1"/>
    </xf>
    <xf numFmtId="0" fontId="27" fillId="0" borderId="0" xfId="0" applyFont="1" applyBorder="1"/>
    <xf numFmtId="0" fontId="12" fillId="0" borderId="0" xfId="0" applyFont="1" applyBorder="1"/>
    <xf numFmtId="0" fontId="28" fillId="0" borderId="0" xfId="0" applyFont="1" applyBorder="1" applyAlignment="1">
      <alignment wrapText="1"/>
    </xf>
    <xf numFmtId="0" fontId="28" fillId="0" borderId="0" xfId="0" applyFont="1" applyBorder="1" applyAlignment="1">
      <alignment horizontal="center" vertical="top" wrapText="1"/>
    </xf>
    <xf numFmtId="0" fontId="28" fillId="0" borderId="0" xfId="0" applyFont="1" applyBorder="1" applyAlignment="1">
      <alignment horizontal="center" wrapText="1"/>
    </xf>
    <xf numFmtId="4" fontId="28" fillId="0" borderId="0" xfId="0" applyNumberFormat="1" applyFont="1" applyBorder="1" applyAlignment="1">
      <alignment wrapText="1"/>
    </xf>
    <xf numFmtId="4" fontId="0" fillId="0" borderId="0" xfId="0" applyNumberFormat="1" applyFont="1" applyBorder="1" applyAlignment="1">
      <alignment horizontal="right" wrapText="1"/>
    </xf>
    <xf numFmtId="4" fontId="18" fillId="3" borderId="0" xfId="0" applyNumberFormat="1" applyFont="1" applyFill="1" applyBorder="1" applyAlignment="1">
      <alignment horizontal="left" vertical="center" wrapText="1"/>
    </xf>
    <xf numFmtId="0" fontId="10" fillId="0" borderId="4" xfId="0" applyFont="1" applyBorder="1" applyAlignment="1">
      <alignment wrapText="1"/>
    </xf>
    <xf numFmtId="0" fontId="12" fillId="0" borderId="6" xfId="0" applyFont="1" applyBorder="1" applyAlignment="1">
      <alignment horizontal="center" wrapText="1"/>
    </xf>
    <xf numFmtId="4" fontId="25" fillId="0" borderId="6" xfId="0" applyNumberFormat="1" applyFont="1" applyBorder="1" applyAlignment="1">
      <alignment wrapText="1"/>
    </xf>
    <xf numFmtId="4" fontId="12" fillId="0" borderId="6" xfId="0" applyNumberFormat="1" applyFont="1" applyBorder="1" applyAlignment="1">
      <alignment wrapText="1"/>
    </xf>
    <xf numFmtId="4" fontId="10" fillId="0" borderId="6" xfId="0" applyNumberFormat="1" applyFont="1" applyBorder="1" applyAlignment="1">
      <alignment wrapText="1"/>
    </xf>
    <xf numFmtId="0" fontId="2" fillId="0" borderId="0" xfId="5" applyFont="1" applyBorder="1" applyAlignment="1">
      <alignment vertical="top"/>
    </xf>
    <xf numFmtId="174" fontId="15" fillId="0" borderId="0" xfId="5" applyNumberFormat="1" applyFont="1" applyBorder="1" applyAlignment="1">
      <alignment horizontal="right"/>
    </xf>
    <xf numFmtId="0" fontId="13" fillId="0" borderId="0" xfId="5" applyFont="1"/>
    <xf numFmtId="0" fontId="20" fillId="0" borderId="0" xfId="5" applyFont="1" applyBorder="1" applyAlignment="1">
      <alignment horizontal="left" vertical="top" wrapText="1"/>
    </xf>
    <xf numFmtId="0" fontId="13" fillId="0" borderId="0" xfId="5" applyFont="1" applyBorder="1" applyAlignment="1">
      <alignment horizontal="center"/>
    </xf>
    <xf numFmtId="2" fontId="29" fillId="0" borderId="0" xfId="5" applyNumberFormat="1" applyFont="1" applyBorder="1" applyAlignment="1">
      <alignment horizontal="right"/>
    </xf>
    <xf numFmtId="0" fontId="1" fillId="0" borderId="0" xfId="5"/>
    <xf numFmtId="0" fontId="0" fillId="0" borderId="0" xfId="5" applyFont="1"/>
    <xf numFmtId="4" fontId="24" fillId="0" borderId="0" xfId="0" applyNumberFormat="1" applyFont="1" applyBorder="1" applyAlignment="1">
      <alignment horizontal="right" wrapText="1"/>
    </xf>
    <xf numFmtId="0" fontId="0" fillId="0" borderId="0" xfId="0" applyFont="1" applyFill="1" applyBorder="1" applyAlignment="1">
      <alignment horizontal="left" vertical="top" wrapText="1"/>
    </xf>
    <xf numFmtId="4" fontId="0" fillId="0" borderId="0" xfId="0" applyNumberFormat="1" applyFont="1" applyAlignment="1">
      <alignment horizontal="right"/>
    </xf>
    <xf numFmtId="2" fontId="0" fillId="0" borderId="0" xfId="0" applyNumberFormat="1" applyFont="1" applyBorder="1" applyAlignment="1">
      <alignment wrapText="1"/>
    </xf>
    <xf numFmtId="0" fontId="2" fillId="0" borderId="0" xfId="0" applyFont="1" applyFill="1" applyBorder="1" applyAlignment="1">
      <alignment horizontal="left" wrapText="1"/>
    </xf>
    <xf numFmtId="0" fontId="12" fillId="0" borderId="0" xfId="0" applyFont="1" applyFill="1" applyBorder="1"/>
    <xf numFmtId="4" fontId="0" fillId="0" borderId="0" xfId="0" applyNumberFormat="1" applyFont="1" applyProtection="1"/>
    <xf numFmtId="2" fontId="16" fillId="0" borderId="0" xfId="0" applyNumberFormat="1" applyFont="1" applyProtection="1"/>
    <xf numFmtId="2" fontId="0" fillId="0" borderId="0" xfId="0" applyNumberFormat="1" applyFont="1" applyProtection="1"/>
    <xf numFmtId="4" fontId="0" fillId="0" borderId="0" xfId="0" applyNumberFormat="1" applyFont="1" applyAlignment="1">
      <alignment horizontal="center"/>
    </xf>
    <xf numFmtId="4" fontId="16" fillId="0" borderId="0" xfId="0" applyNumberFormat="1" applyFont="1" applyAlignment="1">
      <alignment horizontal="right"/>
    </xf>
    <xf numFmtId="4" fontId="2" fillId="0" borderId="0" xfId="0" applyNumberFormat="1" applyFont="1" applyAlignment="1" applyProtection="1">
      <alignment horizontal="center" vertical="top"/>
    </xf>
    <xf numFmtId="2" fontId="0" fillId="0" borderId="0" xfId="0" applyNumberFormat="1" applyFont="1" applyFill="1" applyAlignment="1">
      <alignment horizontal="right"/>
    </xf>
    <xf numFmtId="0" fontId="11" fillId="0" borderId="3" xfId="0" applyFont="1" applyBorder="1" applyAlignment="1">
      <alignment horizontal="left" vertical="top" wrapText="1"/>
    </xf>
    <xf numFmtId="4" fontId="24" fillId="0" borderId="0" xfId="0" applyNumberFormat="1" applyFont="1" applyFill="1" applyAlignment="1">
      <alignment horizontal="right"/>
    </xf>
    <xf numFmtId="0" fontId="14" fillId="0" borderId="0" xfId="0" applyFont="1" applyAlignment="1">
      <alignment vertical="top" wrapText="1"/>
    </xf>
    <xf numFmtId="2" fontId="14" fillId="0" borderId="0" xfId="0" applyNumberFormat="1" applyFont="1" applyAlignment="1">
      <alignment horizontal="right"/>
    </xf>
    <xf numFmtId="4" fontId="14" fillId="0" borderId="0" xfId="0" applyNumberFormat="1" applyFont="1" applyAlignment="1">
      <alignment horizontal="right"/>
    </xf>
    <xf numFmtId="4" fontId="14" fillId="0" borderId="0" xfId="0" applyNumberFormat="1" applyFont="1" applyAlignment="1" applyProtection="1">
      <alignment horizontal="right" wrapText="1"/>
    </xf>
    <xf numFmtId="0" fontId="0" fillId="0" borderId="0" xfId="0" applyNumberFormat="1" applyFont="1" applyFill="1" applyAlignment="1" applyProtection="1">
      <alignment vertical="top" wrapText="1"/>
    </xf>
    <xf numFmtId="0" fontId="13" fillId="0" borderId="0" xfId="0" applyFont="1" applyBorder="1" applyAlignment="1">
      <alignment horizontal="center"/>
    </xf>
    <xf numFmtId="0" fontId="13" fillId="0" borderId="0" xfId="0" applyFont="1" applyBorder="1" applyAlignment="1">
      <alignment horizontal="right"/>
    </xf>
    <xf numFmtId="2" fontId="13" fillId="0" borderId="0" xfId="0" applyNumberFormat="1" applyFont="1" applyBorder="1" applyAlignment="1">
      <alignment horizontal="right"/>
    </xf>
    <xf numFmtId="2" fontId="0" fillId="0" borderId="0" xfId="0" applyNumberFormat="1" applyFont="1" applyFill="1"/>
    <xf numFmtId="2" fontId="14" fillId="0" borderId="0" xfId="0" applyNumberFormat="1" applyFont="1" applyFill="1"/>
    <xf numFmtId="0" fontId="0" fillId="0" borderId="0" xfId="0" applyFont="1" applyFill="1" applyAlignment="1">
      <alignment horizontal="center"/>
    </xf>
    <xf numFmtId="4" fontId="0" fillId="0" borderId="0" xfId="0" applyNumberFormat="1" applyFont="1" applyFill="1" applyAlignment="1" applyProtection="1">
      <alignment horizontal="right" wrapText="1"/>
    </xf>
    <xf numFmtId="0" fontId="0" fillId="0" borderId="0" xfId="0" applyFont="1" applyAlignment="1">
      <alignment horizontal="justify" vertical="top" wrapText="1"/>
    </xf>
    <xf numFmtId="3" fontId="0" fillId="0" borderId="0" xfId="0" applyNumberFormat="1" applyFont="1" applyAlignment="1" applyProtection="1">
      <alignment horizontal="center" vertical="top"/>
    </xf>
    <xf numFmtId="0" fontId="13" fillId="0" borderId="0" xfId="0" applyFont="1" applyAlignment="1">
      <alignment horizontal="center"/>
    </xf>
    <xf numFmtId="4" fontId="13" fillId="0" borderId="0" xfId="0" applyNumberFormat="1" applyFont="1" applyAlignment="1"/>
    <xf numFmtId="0" fontId="0" fillId="0" borderId="0" xfId="0" applyNumberFormat="1" applyFont="1" applyFill="1" applyBorder="1" applyAlignment="1" applyProtection="1">
      <alignment vertical="top" wrapText="1"/>
    </xf>
    <xf numFmtId="49" fontId="0" fillId="0" borderId="0" xfId="0" applyNumberFormat="1" applyFont="1" applyAlignment="1">
      <alignment horizontal="center" vertical="top"/>
    </xf>
    <xf numFmtId="4" fontId="14" fillId="0" borderId="0" xfId="0" applyNumberFormat="1" applyFont="1" applyFill="1" applyBorder="1" applyAlignment="1">
      <alignment horizontal="center" vertical="top" wrapText="1"/>
    </xf>
    <xf numFmtId="0" fontId="0" fillId="0" borderId="0" xfId="0" applyFont="1" applyFill="1" applyBorder="1" applyAlignment="1">
      <alignment horizontal="center" wrapText="1"/>
    </xf>
    <xf numFmtId="0" fontId="0" fillId="0" borderId="0" xfId="0" applyFont="1" applyFill="1" applyBorder="1" applyAlignment="1">
      <alignment wrapText="1"/>
    </xf>
    <xf numFmtId="0" fontId="21" fillId="0" borderId="0" xfId="0" applyFont="1" applyFill="1" applyBorder="1" applyAlignment="1">
      <alignment wrapText="1"/>
    </xf>
    <xf numFmtId="0" fontId="0" fillId="0" borderId="4" xfId="0" applyFont="1" applyBorder="1" applyAlignment="1">
      <alignment horizontal="center" vertical="top" wrapText="1"/>
    </xf>
    <xf numFmtId="0" fontId="9" fillId="0" borderId="0" xfId="0" applyFont="1" applyFill="1" applyBorder="1"/>
    <xf numFmtId="0" fontId="0" fillId="0" borderId="0" xfId="0" applyFont="1" applyBorder="1" applyAlignment="1">
      <alignment horizontal="center" vertical="top"/>
    </xf>
    <xf numFmtId="0" fontId="0" fillId="0" borderId="0" xfId="0" applyFont="1" applyAlignment="1">
      <alignment horizontal="left"/>
    </xf>
    <xf numFmtId="4" fontId="0" fillId="0" borderId="0" xfId="0" applyNumberFormat="1" applyFont="1" applyBorder="1" applyAlignment="1">
      <alignment horizontal="right"/>
    </xf>
    <xf numFmtId="0" fontId="2" fillId="0" borderId="0" xfId="0" applyFont="1" applyBorder="1" applyAlignment="1">
      <alignment horizontal="center" vertical="top"/>
    </xf>
    <xf numFmtId="0" fontId="0" fillId="0" borderId="0" xfId="0" applyFont="1" applyAlignment="1">
      <alignment horizontal="left" wrapText="1"/>
    </xf>
    <xf numFmtId="0" fontId="13" fillId="0" borderId="0" xfId="0" applyFont="1" applyBorder="1" applyAlignment="1">
      <alignment horizontal="left" vertical="top" wrapText="1"/>
    </xf>
    <xf numFmtId="2" fontId="0" fillId="0" borderId="0" xfId="0" applyNumberFormat="1" applyFont="1" applyAlignment="1">
      <alignment horizontal="right"/>
    </xf>
    <xf numFmtId="0" fontId="23" fillId="0" borderId="0" xfId="0" applyFont="1" applyBorder="1" applyAlignment="1">
      <alignment horizontal="center" vertical="top"/>
    </xf>
    <xf numFmtId="0" fontId="14" fillId="0" borderId="0" xfId="0" applyFont="1" applyBorder="1" applyAlignment="1">
      <alignment horizontal="center"/>
    </xf>
    <xf numFmtId="2" fontId="0" fillId="0" borderId="0" xfId="0" applyNumberFormat="1" applyFont="1" applyAlignment="1"/>
    <xf numFmtId="0" fontId="2" fillId="0" borderId="3" xfId="0" applyFont="1" applyBorder="1" applyAlignment="1">
      <alignment vertical="top"/>
    </xf>
    <xf numFmtId="0" fontId="10" fillId="0" borderId="0" xfId="0" applyFont="1" applyBorder="1" applyAlignment="1">
      <alignment vertical="top"/>
    </xf>
    <xf numFmtId="0" fontId="2" fillId="0" borderId="4" xfId="0" applyFont="1" applyBorder="1" applyAlignment="1">
      <alignment vertical="top"/>
    </xf>
    <xf numFmtId="0" fontId="0" fillId="0" borderId="4" xfId="0" applyFont="1" applyBorder="1" applyAlignment="1">
      <alignment horizontal="center" wrapText="1"/>
    </xf>
    <xf numFmtId="0" fontId="20" fillId="0" borderId="0" xfId="5" applyFont="1" applyBorder="1" applyAlignment="1">
      <alignment horizontal="center" vertical="top" wrapText="1"/>
    </xf>
    <xf numFmtId="0" fontId="2" fillId="0" borderId="2" xfId="0" applyFont="1" applyBorder="1" applyAlignment="1">
      <alignment wrapText="1"/>
    </xf>
    <xf numFmtId="4" fontId="0" fillId="0" borderId="0" xfId="0" applyNumberFormat="1" applyBorder="1" applyAlignment="1">
      <alignment horizontal="center" wrapText="1"/>
    </xf>
  </cellXfs>
  <cellStyles count="8">
    <cellStyle name="Excel Built-in Normal" xfId="1"/>
    <cellStyle name="Normal 2" xfId="2"/>
    <cellStyle name="Normal 2 3 2" xfId="3"/>
    <cellStyle name="Normal 3" xfId="4"/>
    <cellStyle name="Normal 4" xfId="5"/>
    <cellStyle name="Normalno" xfId="0" builtinId="0"/>
    <cellStyle name="Obično_Sheet1" xfId="6"/>
    <cellStyle name="Percent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3:E36"/>
  <sheetViews>
    <sheetView view="pageLayout" zoomScaleNormal="100" workbookViewId="0">
      <selection activeCell="B17" sqref="B17"/>
    </sheetView>
  </sheetViews>
  <sheetFormatPr defaultRowHeight="12.75" x14ac:dyDescent="0.2"/>
  <cols>
    <col min="1" max="1" width="4.85546875" style="151" customWidth="1"/>
    <col min="2" max="2" width="45.7109375" style="151" customWidth="1"/>
    <col min="3" max="3" width="9.140625" style="151"/>
    <col min="4" max="4" width="19.140625" style="151" customWidth="1"/>
    <col min="5" max="5" width="18.7109375" style="151" customWidth="1"/>
    <col min="6" max="16384" width="9.140625" style="151"/>
  </cols>
  <sheetData>
    <row r="23" spans="1:5" s="147" customFormat="1" ht="20.25" x14ac:dyDescent="0.2">
      <c r="A23" s="145"/>
      <c r="B23" s="206" t="s">
        <v>122</v>
      </c>
      <c r="C23" s="206"/>
      <c r="D23" s="206"/>
      <c r="E23" s="146"/>
    </row>
    <row r="24" spans="1:5" s="147" customFormat="1" ht="77.25" customHeight="1" x14ac:dyDescent="0.2">
      <c r="A24" s="145"/>
      <c r="B24" s="206" t="s">
        <v>123</v>
      </c>
      <c r="C24" s="206"/>
      <c r="D24" s="206"/>
      <c r="E24" s="146"/>
    </row>
    <row r="25" spans="1:5" s="147" customFormat="1" ht="20.25" x14ac:dyDescent="0.2">
      <c r="A25" s="145"/>
      <c r="B25" s="148"/>
      <c r="C25" s="149"/>
      <c r="D25" s="150"/>
      <c r="E25" s="146"/>
    </row>
    <row r="26" spans="1:5" s="147" customFormat="1" ht="20.25" x14ac:dyDescent="0.2">
      <c r="A26" s="145"/>
      <c r="B26" s="148"/>
      <c r="C26" s="149"/>
      <c r="D26" s="150"/>
      <c r="E26" s="146"/>
    </row>
    <row r="27" spans="1:5" s="147" customFormat="1" ht="20.25" x14ac:dyDescent="0.2">
      <c r="A27" s="145"/>
      <c r="B27" s="148"/>
      <c r="C27" s="149"/>
      <c r="D27" s="150"/>
      <c r="E27" s="146"/>
    </row>
    <row r="28" spans="1:5" s="147" customFormat="1" ht="20.25" x14ac:dyDescent="0.2">
      <c r="A28" s="145"/>
      <c r="B28" s="148"/>
      <c r="C28" s="149"/>
      <c r="D28" s="150"/>
      <c r="E28" s="146"/>
    </row>
    <row r="29" spans="1:5" s="147" customFormat="1" ht="20.25" x14ac:dyDescent="0.2">
      <c r="A29" s="145"/>
      <c r="B29" s="148"/>
      <c r="C29" s="149"/>
      <c r="D29" s="150"/>
      <c r="E29" s="146"/>
    </row>
    <row r="33" spans="2:3" x14ac:dyDescent="0.2">
      <c r="B33" s="152"/>
    </row>
    <row r="35" spans="2:3" x14ac:dyDescent="0.2">
      <c r="C35" s="152"/>
    </row>
    <row r="36" spans="2:3" x14ac:dyDescent="0.2">
      <c r="C36" s="152"/>
    </row>
  </sheetData>
  <mergeCells count="2">
    <mergeCell ref="B23:D23"/>
    <mergeCell ref="B24:D24"/>
  </mergeCells>
  <pageMargins left="0.74803149606299213" right="0.74803149606299213" top="0.98425196850393704" bottom="0.98425196850393704" header="0.51181102362204722" footer="0.51181102362204722"/>
  <pageSetup paperSize="9" orientation="portrait" useFirstPageNumber="1" r:id="rId1"/>
  <headerFooter alignWithMargins="0">
    <oddHeader>&amp;L&amp;8       REKONSTRUKCIJA I IZGRADNJA 
       PJEŠAČKIH STAZA U NASELJU VUKA I HRASTOVAC</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90"/>
  <sheetViews>
    <sheetView tabSelected="1" view="pageLayout" topLeftCell="A67" zoomScaleNormal="100" zoomScaleSheetLayoutView="100" workbookViewId="0">
      <selection activeCell="F48" sqref="F48"/>
    </sheetView>
  </sheetViews>
  <sheetFormatPr defaultColWidth="8.85546875" defaultRowHeight="12.75" x14ac:dyDescent="0.2"/>
  <cols>
    <col min="1" max="1" width="4.85546875" style="1" customWidth="1"/>
    <col min="2" max="2" width="44.140625" style="2" customWidth="1"/>
    <col min="3" max="3" width="7.5703125" style="19" customWidth="1"/>
    <col min="4" max="4" width="9.7109375" style="89" customWidth="1"/>
    <col min="5" max="5" width="10.42578125" style="4" customWidth="1"/>
    <col min="6" max="6" width="13.140625" style="5" customWidth="1"/>
    <col min="7" max="7" width="0" style="3" hidden="1" customWidth="1"/>
    <col min="8" max="8" width="10.140625" style="3" customWidth="1"/>
    <col min="9" max="16384" width="8.85546875" style="3"/>
  </cols>
  <sheetData>
    <row r="1" spans="1:11" ht="24" x14ac:dyDescent="0.2">
      <c r="A1" s="6" t="s">
        <v>4</v>
      </c>
      <c r="B1" s="7" t="s">
        <v>5</v>
      </c>
      <c r="C1" s="8" t="s">
        <v>6</v>
      </c>
      <c r="D1" s="7" t="s">
        <v>0</v>
      </c>
      <c r="E1" s="7" t="s">
        <v>7</v>
      </c>
      <c r="F1" s="7" t="s">
        <v>3</v>
      </c>
    </row>
    <row r="2" spans="1:11" x14ac:dyDescent="0.2">
      <c r="A2" s="9"/>
      <c r="B2" s="10"/>
      <c r="C2" s="11"/>
      <c r="D2" s="86"/>
      <c r="E2" s="10"/>
      <c r="F2" s="10"/>
    </row>
    <row r="3" spans="1:11" x14ac:dyDescent="0.2">
      <c r="A3" s="9"/>
      <c r="B3" s="139" t="s">
        <v>53</v>
      </c>
      <c r="C3" s="11"/>
      <c r="D3" s="86"/>
      <c r="E3" s="10"/>
      <c r="F3" s="10"/>
    </row>
    <row r="4" spans="1:11" ht="25.5" x14ac:dyDescent="0.2">
      <c r="A4" s="12"/>
      <c r="B4" s="130" t="s">
        <v>56</v>
      </c>
      <c r="C4" s="98"/>
      <c r="D4" s="87"/>
      <c r="E4" s="13"/>
      <c r="F4" s="14"/>
    </row>
    <row r="5" spans="1:11" x14ac:dyDescent="0.2">
      <c r="A5" s="12"/>
      <c r="B5" s="130"/>
      <c r="C5" s="98"/>
      <c r="D5" s="87"/>
      <c r="E5" s="13"/>
      <c r="F5" s="14"/>
    </row>
    <row r="6" spans="1:11" x14ac:dyDescent="0.2">
      <c r="A6" s="15"/>
      <c r="B6" s="16" t="s">
        <v>8</v>
      </c>
      <c r="C6" s="99"/>
      <c r="D6" s="88"/>
      <c r="E6" s="17"/>
      <c r="F6" s="17"/>
    </row>
    <row r="7" spans="1:11" x14ac:dyDescent="0.2">
      <c r="A7" s="12"/>
      <c r="B7" s="12"/>
      <c r="C7" s="98"/>
      <c r="D7" s="87"/>
      <c r="E7" s="13"/>
      <c r="F7" s="14"/>
    </row>
    <row r="8" spans="1:11" ht="51" x14ac:dyDescent="0.2">
      <c r="A8" s="1">
        <v>1</v>
      </c>
      <c r="B8" s="18" t="s">
        <v>26</v>
      </c>
    </row>
    <row r="9" spans="1:11" ht="14.25" x14ac:dyDescent="0.2">
      <c r="B9" s="18" t="s">
        <v>40</v>
      </c>
      <c r="C9" s="19" t="s">
        <v>9</v>
      </c>
      <c r="D9" s="4">
        <v>466.53</v>
      </c>
      <c r="F9" s="20" t="str">
        <f>IF(SUM(D9*E9)=0,"",SUM(D9*E9))</f>
        <v/>
      </c>
    </row>
    <row r="10" spans="1:11" x14ac:dyDescent="0.2">
      <c r="B10" s="21"/>
    </row>
    <row r="11" spans="1:11" ht="132" x14ac:dyDescent="0.2">
      <c r="A11" s="1">
        <v>2</v>
      </c>
      <c r="B11" s="104" t="s">
        <v>45</v>
      </c>
      <c r="C11" s="19" t="s">
        <v>11</v>
      </c>
      <c r="D11" s="4">
        <v>5</v>
      </c>
      <c r="F11" s="20" t="str">
        <f>IF(SUM(D11*E11)=0,"",SUM(D11*E11))</f>
        <v/>
      </c>
      <c r="H11" s="32"/>
      <c r="I11" s="32"/>
      <c r="J11" s="32"/>
      <c r="K11" s="32"/>
    </row>
    <row r="12" spans="1:11" x14ac:dyDescent="0.2">
      <c r="B12" s="105"/>
      <c r="F12" s="20"/>
      <c r="H12" s="32"/>
      <c r="I12" s="32"/>
      <c r="J12" s="32"/>
      <c r="K12" s="32"/>
    </row>
    <row r="13" spans="1:11" s="67" customFormat="1" ht="191.25" x14ac:dyDescent="0.2">
      <c r="A13" s="68">
        <v>3</v>
      </c>
      <c r="B13" s="97" t="s">
        <v>54</v>
      </c>
      <c r="C13" s="65" t="s">
        <v>13</v>
      </c>
      <c r="D13" s="82">
        <v>794</v>
      </c>
      <c r="E13" s="83"/>
      <c r="F13" s="66" t="str">
        <f>IF(SUM(D13*E13)=0,"",SUM(D13*E13))</f>
        <v/>
      </c>
      <c r="H13" s="81"/>
      <c r="I13" s="81"/>
      <c r="K13" s="81"/>
    </row>
    <row r="14" spans="1:11" s="67" customFormat="1" ht="13.5" x14ac:dyDescent="0.2">
      <c r="A14" s="68"/>
      <c r="B14" s="97" t="s">
        <v>46</v>
      </c>
      <c r="C14" s="122" t="s">
        <v>44</v>
      </c>
      <c r="D14" s="82">
        <v>350</v>
      </c>
      <c r="E14" s="83"/>
      <c r="F14" s="66" t="str">
        <f>IF(SUM(D14*E14)=0,"",SUM(D14*E14))</f>
        <v/>
      </c>
      <c r="H14" s="81"/>
      <c r="I14" s="81"/>
      <c r="K14" s="81"/>
    </row>
    <row r="15" spans="1:11" x14ac:dyDescent="0.2">
      <c r="B15" s="105"/>
      <c r="F15" s="20"/>
      <c r="H15" s="32"/>
      <c r="I15" s="32"/>
      <c r="J15" s="32"/>
      <c r="K15" s="32"/>
    </row>
    <row r="16" spans="1:11" ht="44.25" customHeight="1" x14ac:dyDescent="0.2">
      <c r="A16" s="1">
        <v>4</v>
      </c>
      <c r="B16" s="54" t="s">
        <v>92</v>
      </c>
      <c r="D16" s="34"/>
      <c r="E16" s="34"/>
      <c r="F16" s="20"/>
    </row>
    <row r="17" spans="1:6" ht="108" x14ac:dyDescent="0.2">
      <c r="B17" s="168" t="s">
        <v>93</v>
      </c>
      <c r="C17" s="3"/>
      <c r="D17" s="3"/>
      <c r="E17" s="3"/>
      <c r="F17" s="3"/>
    </row>
    <row r="18" spans="1:6" x14ac:dyDescent="0.2">
      <c r="B18" s="168" t="s">
        <v>98</v>
      </c>
      <c r="C18" s="122" t="s">
        <v>69</v>
      </c>
      <c r="D18" s="169">
        <v>15</v>
      </c>
      <c r="E18" s="170"/>
      <c r="F18" s="171" t="str">
        <f>IF(SUM(D18*E18)=0,"",SUM(D18*E18))</f>
        <v/>
      </c>
    </row>
    <row r="19" spans="1:6" x14ac:dyDescent="0.2">
      <c r="B19" s="168" t="s">
        <v>97</v>
      </c>
      <c r="C19" s="122" t="s">
        <v>69</v>
      </c>
      <c r="D19" s="169">
        <v>35</v>
      </c>
      <c r="E19" s="170"/>
      <c r="F19" s="171" t="str">
        <f>IF(SUM(D19*E19)=0,"",SUM(D19*E19))</f>
        <v/>
      </c>
    </row>
    <row r="20" spans="1:6" x14ac:dyDescent="0.2">
      <c r="B20" s="168"/>
      <c r="C20" s="122"/>
      <c r="D20" s="169"/>
      <c r="E20" s="170"/>
      <c r="F20" s="171"/>
    </row>
    <row r="21" spans="1:6" ht="12.75" customHeight="1" x14ac:dyDescent="0.2">
      <c r="B21" s="207" t="s">
        <v>28</v>
      </c>
      <c r="C21" s="207"/>
      <c r="D21" s="207"/>
      <c r="E21" s="207"/>
      <c r="F21" s="26" t="str">
        <f>IF(SUM(F8:F19)=0,"",SUM(F8:F19))</f>
        <v/>
      </c>
    </row>
    <row r="22" spans="1:6" x14ac:dyDescent="0.2">
      <c r="B22" s="27"/>
      <c r="C22" s="71"/>
      <c r="D22" s="90"/>
      <c r="E22" s="28"/>
      <c r="F22" s="13"/>
    </row>
    <row r="23" spans="1:6" x14ac:dyDescent="0.2">
      <c r="B23" s="27"/>
      <c r="C23" s="71"/>
      <c r="D23" s="90"/>
      <c r="E23" s="28"/>
      <c r="F23" s="13"/>
    </row>
    <row r="24" spans="1:6" x14ac:dyDescent="0.2">
      <c r="A24" s="29"/>
      <c r="B24" s="30" t="s">
        <v>12</v>
      </c>
      <c r="C24" s="99"/>
      <c r="D24" s="88"/>
      <c r="E24" s="17"/>
      <c r="F24" s="17"/>
    </row>
    <row r="25" spans="1:6" x14ac:dyDescent="0.2">
      <c r="A25" s="29"/>
      <c r="B25" s="30"/>
      <c r="C25" s="99"/>
      <c r="D25" s="88"/>
      <c r="E25" s="17"/>
      <c r="F25" s="17"/>
    </row>
    <row r="26" spans="1:6" ht="153" x14ac:dyDescent="0.2">
      <c r="A26" s="22">
        <v>1</v>
      </c>
      <c r="B26" s="18" t="s">
        <v>50</v>
      </c>
      <c r="C26" s="19" t="s">
        <v>10</v>
      </c>
      <c r="D26" s="4">
        <v>70</v>
      </c>
      <c r="F26" s="20" t="str">
        <f>IF(SUM(D26*E26)=0,"",SUM(D26*E26))</f>
        <v/>
      </c>
    </row>
    <row r="27" spans="1:6" x14ac:dyDescent="0.2">
      <c r="B27" s="106"/>
    </row>
    <row r="28" spans="1:6" ht="65.25" x14ac:dyDescent="0.2">
      <c r="A28" s="22">
        <v>2</v>
      </c>
      <c r="B28" s="69" t="s">
        <v>43</v>
      </c>
      <c r="C28" s="19" t="s">
        <v>13</v>
      </c>
      <c r="D28" s="4">
        <v>840</v>
      </c>
      <c r="F28" s="20" t="str">
        <f>IF(SUM(D28*E28)=0,"",SUM(D28*E28))</f>
        <v/>
      </c>
    </row>
    <row r="29" spans="1:6" s="32" customFormat="1" ht="63.75" x14ac:dyDescent="0.2">
      <c r="A29" s="22">
        <v>3</v>
      </c>
      <c r="B29" s="31" t="s">
        <v>58</v>
      </c>
      <c r="C29" s="35"/>
      <c r="D29" s="34"/>
      <c r="E29" s="34"/>
      <c r="F29" s="34"/>
    </row>
    <row r="30" spans="1:6" ht="14.25" x14ac:dyDescent="0.2">
      <c r="B30" s="36" t="s">
        <v>41</v>
      </c>
      <c r="C30" s="35" t="s">
        <v>10</v>
      </c>
      <c r="D30" s="34">
        <v>25</v>
      </c>
      <c r="E30" s="34"/>
      <c r="F30" s="20" t="str">
        <f>IF(SUM(D30*E30)=0,"",SUM(D30*E30))</f>
        <v/>
      </c>
    </row>
    <row r="31" spans="1:6" x14ac:dyDescent="0.2">
      <c r="B31" s="36"/>
      <c r="C31" s="33"/>
      <c r="D31" s="91"/>
      <c r="E31" s="34"/>
      <c r="F31" s="20"/>
    </row>
    <row r="32" spans="1:6" ht="89.25" x14ac:dyDescent="0.2">
      <c r="A32" s="22">
        <v>4</v>
      </c>
      <c r="B32" s="31" t="s">
        <v>24</v>
      </c>
      <c r="C32" s="35"/>
      <c r="D32" s="92"/>
      <c r="E32" s="34"/>
      <c r="F32" s="34"/>
    </row>
    <row r="33" spans="1:6" ht="14.25" x14ac:dyDescent="0.2">
      <c r="B33" s="36" t="s">
        <v>42</v>
      </c>
      <c r="C33" s="35" t="s">
        <v>10</v>
      </c>
      <c r="D33" s="34">
        <v>45</v>
      </c>
      <c r="E33" s="34"/>
      <c r="F33" s="20" t="str">
        <f>IF(SUM(D33*E33)=0,"",SUM(D33*E33))</f>
        <v/>
      </c>
    </row>
    <row r="34" spans="1:6" x14ac:dyDescent="0.2">
      <c r="B34" s="36"/>
      <c r="C34" s="35"/>
      <c r="D34" s="92"/>
      <c r="E34" s="34"/>
      <c r="F34" s="20"/>
    </row>
    <row r="35" spans="1:6" s="39" customFormat="1" x14ac:dyDescent="0.2">
      <c r="A35" s="37"/>
      <c r="B35" s="25" t="s">
        <v>27</v>
      </c>
      <c r="C35" s="100"/>
      <c r="D35" s="93"/>
      <c r="E35" s="38"/>
      <c r="F35" s="26" t="str">
        <f>IF(SUM(F26:F33)=0,"",SUM(F26:F33))</f>
        <v/>
      </c>
    </row>
    <row r="36" spans="1:6" s="39" customFormat="1" x14ac:dyDescent="0.2">
      <c r="A36" s="37"/>
      <c r="B36" s="27"/>
      <c r="C36" s="71"/>
      <c r="D36" s="90"/>
      <c r="E36" s="28"/>
      <c r="F36" s="13"/>
    </row>
    <row r="37" spans="1:6" s="39" customFormat="1" x14ac:dyDescent="0.2">
      <c r="A37" s="37"/>
      <c r="B37" s="27"/>
      <c r="C37" s="71"/>
      <c r="D37" s="90"/>
      <c r="E37" s="28"/>
      <c r="F37" s="13"/>
    </row>
    <row r="38" spans="1:6" ht="15.75" x14ac:dyDescent="0.25">
      <c r="A38" s="40"/>
      <c r="B38" s="16" t="s">
        <v>25</v>
      </c>
      <c r="C38" s="101"/>
      <c r="D38" s="88"/>
      <c r="E38" s="17"/>
      <c r="F38" s="41"/>
    </row>
    <row r="40" spans="1:6" ht="140.25" x14ac:dyDescent="0.2">
      <c r="A40" s="1">
        <v>1</v>
      </c>
      <c r="B40" s="2" t="s">
        <v>89</v>
      </c>
      <c r="C40" s="35" t="s">
        <v>10</v>
      </c>
      <c r="D40" s="34">
        <v>210</v>
      </c>
      <c r="E40" s="34"/>
      <c r="F40" s="20" t="str">
        <f>IF(SUM(D40*E40)=0,"",SUM(D40*E40))</f>
        <v/>
      </c>
    </row>
    <row r="41" spans="1:6" x14ac:dyDescent="0.2">
      <c r="C41" s="35"/>
      <c r="D41" s="92"/>
      <c r="E41" s="34"/>
      <c r="F41" s="20"/>
    </row>
    <row r="42" spans="1:6" s="76" customFormat="1" ht="102" x14ac:dyDescent="0.2">
      <c r="A42" s="80">
        <v>2</v>
      </c>
      <c r="B42" s="79" t="s">
        <v>36</v>
      </c>
      <c r="C42" s="74"/>
      <c r="D42" s="94"/>
      <c r="E42" s="55"/>
      <c r="F42" s="75"/>
    </row>
    <row r="43" spans="1:6" s="76" customFormat="1" ht="53.25" customHeight="1" x14ac:dyDescent="0.2">
      <c r="A43" s="73"/>
      <c r="B43" s="54" t="s">
        <v>52</v>
      </c>
      <c r="C43" s="74"/>
      <c r="D43" s="94"/>
      <c r="E43" s="55"/>
      <c r="F43" s="75"/>
    </row>
    <row r="44" spans="1:6" s="76" customFormat="1" ht="14.25" x14ac:dyDescent="0.2">
      <c r="A44" s="73"/>
      <c r="B44" s="72" t="s">
        <v>30</v>
      </c>
      <c r="C44" s="77" t="s">
        <v>31</v>
      </c>
      <c r="D44" s="55">
        <v>640</v>
      </c>
      <c r="E44" s="55"/>
      <c r="F44" s="24" t="str">
        <f>IF(E44=0,"",PRODUCT(D44:E44))</f>
        <v/>
      </c>
    </row>
    <row r="45" spans="1:6" s="76" customFormat="1" ht="14.25" x14ac:dyDescent="0.2">
      <c r="A45" s="73"/>
      <c r="B45" s="54" t="s">
        <v>32</v>
      </c>
      <c r="C45" s="78" t="s">
        <v>10</v>
      </c>
      <c r="D45" s="55">
        <v>25</v>
      </c>
      <c r="E45" s="55"/>
      <c r="F45" s="24" t="str">
        <f>IF(E45=0,"",PRODUCT(D45:E45))</f>
        <v/>
      </c>
    </row>
    <row r="46" spans="1:6" s="76" customFormat="1" x14ac:dyDescent="0.2">
      <c r="A46" s="73"/>
      <c r="B46" s="54"/>
      <c r="C46" s="78"/>
      <c r="D46" s="94"/>
      <c r="E46" s="55"/>
      <c r="F46" s="24"/>
    </row>
    <row r="47" spans="1:6" ht="116.25" x14ac:dyDescent="0.2">
      <c r="A47" s="1">
        <v>3</v>
      </c>
      <c r="B47" s="54" t="s">
        <v>63</v>
      </c>
      <c r="D47" s="92"/>
      <c r="E47" s="34"/>
      <c r="F47" s="20"/>
    </row>
    <row r="48" spans="1:6" ht="14.25" x14ac:dyDescent="0.2">
      <c r="B48" s="36" t="s">
        <v>33</v>
      </c>
      <c r="C48" s="19" t="s">
        <v>9</v>
      </c>
      <c r="D48" s="34">
        <v>933</v>
      </c>
      <c r="E48" s="34"/>
      <c r="F48" s="20" t="str">
        <f>IF(SUM(D48*E48)=0,"",SUM(D48*E48))</f>
        <v/>
      </c>
    </row>
    <row r="49" spans="1:13" x14ac:dyDescent="0.2">
      <c r="B49" s="107"/>
      <c r="D49" s="92"/>
      <c r="E49" s="34"/>
      <c r="F49" s="20"/>
    </row>
    <row r="50" spans="1:13" ht="167.25" x14ac:dyDescent="0.2">
      <c r="A50" s="1">
        <v>4</v>
      </c>
      <c r="B50" s="54" t="s">
        <v>86</v>
      </c>
      <c r="C50" s="19" t="s">
        <v>9</v>
      </c>
      <c r="D50" s="34">
        <v>2</v>
      </c>
      <c r="E50" s="34"/>
      <c r="F50" s="20" t="str">
        <f>IF(SUM(D50*E50)=0,"",SUM(D50*E50))</f>
        <v/>
      </c>
    </row>
    <row r="51" spans="1:13" x14ac:dyDescent="0.2">
      <c r="B51" s="107"/>
      <c r="D51" s="92"/>
      <c r="E51" s="34"/>
      <c r="F51" s="20"/>
    </row>
    <row r="52" spans="1:13" ht="205.5" x14ac:dyDescent="0.2">
      <c r="A52" s="1">
        <v>5</v>
      </c>
      <c r="B52" s="64" t="s">
        <v>51</v>
      </c>
      <c r="C52" s="77" t="s">
        <v>31</v>
      </c>
      <c r="D52" s="34">
        <v>0.8</v>
      </c>
      <c r="E52" s="34"/>
      <c r="F52" s="20" t="str">
        <f>IF(SUM(D52*E52)=0,"",SUM(D52*E52))</f>
        <v/>
      </c>
    </row>
    <row r="53" spans="1:13" s="70" customFormat="1" x14ac:dyDescent="0.2">
      <c r="A53" s="127"/>
      <c r="B53" s="124"/>
      <c r="C53" s="122"/>
      <c r="D53" s="128"/>
      <c r="E53" s="125"/>
      <c r="F53" s="126"/>
      <c r="H53" s="123"/>
    </row>
    <row r="54" spans="1:13" s="32" customFormat="1" ht="114.75" x14ac:dyDescent="0.2">
      <c r="A54" s="22">
        <v>6</v>
      </c>
      <c r="B54" s="154" t="s">
        <v>60</v>
      </c>
      <c r="C54" s="23"/>
      <c r="D54" s="155"/>
      <c r="E54" s="34"/>
      <c r="F54" s="24" t="str">
        <f>IF(SUM(D54*E54)=0,"",SUM(D54*E54))</f>
        <v/>
      </c>
      <c r="I54" s="156"/>
      <c r="J54" s="156"/>
      <c r="K54" s="156"/>
      <c r="L54" s="156"/>
      <c r="M54" s="156"/>
    </row>
    <row r="55" spans="1:13" s="32" customFormat="1" ht="65.25" x14ac:dyDescent="0.2">
      <c r="A55" s="22"/>
      <c r="B55" s="154" t="s">
        <v>64</v>
      </c>
      <c r="C55" s="23"/>
      <c r="D55" s="138"/>
      <c r="E55" s="4"/>
      <c r="F55" s="24" t="str">
        <f>IF(SUM(D55*E55)=0,"",SUM(D55*E55))</f>
        <v/>
      </c>
      <c r="I55" s="156"/>
      <c r="J55" s="156"/>
      <c r="K55" s="156"/>
      <c r="L55" s="156"/>
      <c r="M55" s="156"/>
    </row>
    <row r="56" spans="1:13" s="32" customFormat="1" ht="14.25" x14ac:dyDescent="0.2">
      <c r="A56" s="22"/>
      <c r="B56" s="154" t="s">
        <v>61</v>
      </c>
      <c r="C56" s="23" t="s">
        <v>10</v>
      </c>
      <c r="D56" s="138">
        <v>25</v>
      </c>
      <c r="E56" s="4"/>
      <c r="F56" s="24" t="str">
        <f>IF(SUM(D56*E56)=0,"",SUM(D56*E56))</f>
        <v/>
      </c>
      <c r="I56" s="156"/>
      <c r="J56" s="156"/>
      <c r="K56" s="156"/>
      <c r="L56" s="156"/>
      <c r="M56" s="156"/>
    </row>
    <row r="57" spans="1:13" s="32" customFormat="1" ht="14.25" x14ac:dyDescent="0.2">
      <c r="A57" s="22"/>
      <c r="B57" s="154" t="s">
        <v>62</v>
      </c>
      <c r="C57" s="23" t="s">
        <v>10</v>
      </c>
      <c r="D57" s="138">
        <v>20</v>
      </c>
      <c r="E57" s="4"/>
      <c r="F57" s="24" t="str">
        <f>IF(SUM(D57*E57)=0,"",SUM(D57*E57))</f>
        <v/>
      </c>
      <c r="I57" s="156"/>
      <c r="J57" s="156"/>
      <c r="K57" s="156"/>
      <c r="L57" s="156"/>
      <c r="M57" s="156"/>
    </row>
    <row r="58" spans="1:13" x14ac:dyDescent="0.2">
      <c r="D58" s="92"/>
      <c r="E58" s="34"/>
      <c r="F58" s="20"/>
    </row>
    <row r="59" spans="1:13" ht="13.5" thickBot="1" x14ac:dyDescent="0.25">
      <c r="B59" s="43" t="s">
        <v>29</v>
      </c>
      <c r="C59" s="44"/>
      <c r="D59" s="95"/>
      <c r="E59" s="45"/>
      <c r="F59" s="46" t="str">
        <f>IF(SUM(F40:F58)=0,"",SUM(F40:F58))</f>
        <v/>
      </c>
    </row>
    <row r="60" spans="1:13" ht="13.5" thickTop="1" x14ac:dyDescent="0.2">
      <c r="B60" s="21"/>
      <c r="C60" s="23"/>
      <c r="F60" s="13"/>
    </row>
    <row r="61" spans="1:13" s="159" customFormat="1" ht="14.25" x14ac:dyDescent="0.2">
      <c r="A61" s="3"/>
      <c r="B61" s="157" t="s">
        <v>65</v>
      </c>
      <c r="C61" s="158"/>
      <c r="D61" s="158"/>
      <c r="E61" s="158"/>
      <c r="F61" s="158"/>
      <c r="I61" s="160"/>
      <c r="J61" s="161"/>
      <c r="K61" s="161"/>
      <c r="L61" s="161"/>
      <c r="M61" s="161"/>
    </row>
    <row r="62" spans="1:13" x14ac:dyDescent="0.2">
      <c r="B62" s="21"/>
      <c r="C62" s="23"/>
      <c r="F62" s="13"/>
    </row>
    <row r="63" spans="1:13" s="159" customFormat="1" ht="181.5" x14ac:dyDescent="0.2">
      <c r="A63" s="181">
        <v>1</v>
      </c>
      <c r="B63" s="69" t="s">
        <v>67</v>
      </c>
      <c r="C63" s="162"/>
      <c r="D63" s="163"/>
      <c r="E63" s="155"/>
      <c r="F63" s="20" t="str">
        <f>IF(SUM(D63*E63)=0,"",SUM(D63*E63))</f>
        <v/>
      </c>
      <c r="I63" s="160"/>
      <c r="J63" s="161"/>
      <c r="K63" s="161"/>
      <c r="L63" s="161"/>
      <c r="M63" s="161"/>
    </row>
    <row r="64" spans="1:13" s="159" customFormat="1" ht="14.25" x14ac:dyDescent="0.2">
      <c r="A64" s="164"/>
      <c r="B64" s="69" t="s">
        <v>87</v>
      </c>
      <c r="C64" s="35" t="s">
        <v>9</v>
      </c>
      <c r="D64" s="165">
        <v>5</v>
      </c>
      <c r="E64" s="155"/>
      <c r="F64" s="20" t="str">
        <f>IF(SUM(D64*E64)=0,"",SUM(D64*E64))</f>
        <v/>
      </c>
      <c r="I64" s="161"/>
      <c r="J64" s="161"/>
      <c r="K64" s="161"/>
      <c r="L64" s="161"/>
      <c r="M64" s="161"/>
    </row>
    <row r="65" spans="1:13" s="159" customFormat="1" x14ac:dyDescent="0.2">
      <c r="A65" s="164"/>
      <c r="B65" s="69"/>
      <c r="C65" s="35"/>
      <c r="D65" s="165"/>
      <c r="E65" s="155"/>
      <c r="F65" s="20"/>
      <c r="I65" s="161"/>
      <c r="J65" s="161"/>
      <c r="K65" s="161"/>
      <c r="L65" s="161"/>
      <c r="M65" s="161"/>
    </row>
    <row r="66" spans="1:13" ht="25.5" x14ac:dyDescent="0.2">
      <c r="A66" s="1">
        <v>2</v>
      </c>
      <c r="B66" s="18" t="s">
        <v>124</v>
      </c>
      <c r="C66" s="19" t="s">
        <v>125</v>
      </c>
      <c r="D66" s="4">
        <v>1</v>
      </c>
      <c r="F66" s="20"/>
      <c r="I66" s="129"/>
      <c r="J66" s="129"/>
      <c r="K66" s="129"/>
      <c r="L66" s="129"/>
      <c r="M66" s="129"/>
    </row>
    <row r="67" spans="1:13" ht="13.5" thickBot="1" x14ac:dyDescent="0.25">
      <c r="B67" s="166" t="s">
        <v>66</v>
      </c>
      <c r="C67" s="44"/>
      <c r="D67" s="45"/>
      <c r="E67" s="45"/>
      <c r="F67" s="46" t="str">
        <f>IF(SUM(F63:F66)=0,"",SUM(F63:F66))</f>
        <v/>
      </c>
      <c r="I67" s="129"/>
      <c r="J67" s="129"/>
      <c r="K67" s="129"/>
      <c r="L67" s="129"/>
      <c r="M67" s="129"/>
    </row>
    <row r="68" spans="1:13" ht="15.75" thickTop="1" x14ac:dyDescent="0.25">
      <c r="B68" s="50"/>
      <c r="F68" s="49"/>
    </row>
    <row r="69" spans="1:13" x14ac:dyDescent="0.2">
      <c r="B69" s="84" t="s">
        <v>15</v>
      </c>
      <c r="D69" s="138"/>
    </row>
    <row r="70" spans="1:13" x14ac:dyDescent="0.2">
      <c r="B70" s="63"/>
      <c r="D70" s="138"/>
    </row>
    <row r="71" spans="1:13" ht="127.5" x14ac:dyDescent="0.2">
      <c r="B71" s="85" t="s">
        <v>37</v>
      </c>
      <c r="D71" s="138"/>
    </row>
    <row r="72" spans="1:13" x14ac:dyDescent="0.2">
      <c r="B72" s="52"/>
    </row>
    <row r="73" spans="1:13" x14ac:dyDescent="0.2">
      <c r="B73" s="52"/>
    </row>
    <row r="74" spans="1:13" x14ac:dyDescent="0.2">
      <c r="A74" s="53"/>
    </row>
    <row r="75" spans="1:13" x14ac:dyDescent="0.2">
      <c r="A75" s="3"/>
      <c r="B75" s="54"/>
      <c r="C75" s="102"/>
      <c r="D75" s="94"/>
      <c r="E75" s="55"/>
      <c r="F75" s="56"/>
    </row>
    <row r="76" spans="1:13" ht="15" x14ac:dyDescent="0.2">
      <c r="B76" s="57" t="s">
        <v>16</v>
      </c>
      <c r="C76" s="23"/>
    </row>
    <row r="77" spans="1:13" x14ac:dyDescent="0.2">
      <c r="B77" s="42"/>
      <c r="D77" s="208"/>
      <c r="E77" s="208"/>
      <c r="F77" s="208"/>
    </row>
    <row r="78" spans="1:13" x14ac:dyDescent="0.2">
      <c r="B78" s="48"/>
    </row>
    <row r="79" spans="1:13" x14ac:dyDescent="0.2">
      <c r="B79" s="42"/>
    </row>
    <row r="80" spans="1:13" x14ac:dyDescent="0.2">
      <c r="A80" s="109" t="s">
        <v>17</v>
      </c>
      <c r="B80" s="110" t="s">
        <v>18</v>
      </c>
      <c r="C80" s="111" t="s">
        <v>14</v>
      </c>
      <c r="D80" s="112"/>
      <c r="E80" s="113"/>
      <c r="F80" s="114" t="str">
        <f>IF(SUM(F21:F21)=0,"",SUM(F21:F21))</f>
        <v/>
      </c>
    </row>
    <row r="81" spans="1:6" x14ac:dyDescent="0.2">
      <c r="A81" s="12"/>
      <c r="B81" s="42"/>
      <c r="F81" s="4"/>
    </row>
    <row r="82" spans="1:6" x14ac:dyDescent="0.2">
      <c r="A82" s="109" t="s">
        <v>19</v>
      </c>
      <c r="B82" s="110" t="s">
        <v>20</v>
      </c>
      <c r="C82" s="111"/>
      <c r="D82" s="112"/>
      <c r="E82" s="113"/>
      <c r="F82" s="114" t="str">
        <f>IF(SUM(F35:F35)=0,"",SUM(F35:F35))</f>
        <v/>
      </c>
    </row>
    <row r="83" spans="1:6" x14ac:dyDescent="0.2">
      <c r="A83" s="12"/>
      <c r="B83" s="42"/>
      <c r="F83" s="4"/>
    </row>
    <row r="84" spans="1:6" x14ac:dyDescent="0.2">
      <c r="A84" s="109" t="s">
        <v>21</v>
      </c>
      <c r="B84" s="110" t="s">
        <v>35</v>
      </c>
      <c r="C84" s="111"/>
      <c r="D84" s="112"/>
      <c r="E84" s="113"/>
      <c r="F84" s="114" t="str">
        <f>IF(SUM(F59:F59)=0,"",SUM(F59:F59))</f>
        <v/>
      </c>
    </row>
    <row r="85" spans="1:6" x14ac:dyDescent="0.2">
      <c r="A85" s="12"/>
      <c r="B85" s="42"/>
      <c r="F85" s="13" t="str">
        <f>IF(SUM(F60:F60)=0,"",SUM(F60:F60))</f>
        <v/>
      </c>
    </row>
    <row r="86" spans="1:6" x14ac:dyDescent="0.2">
      <c r="A86" s="109" t="s">
        <v>21</v>
      </c>
      <c r="B86" s="110" t="s">
        <v>68</v>
      </c>
      <c r="C86" s="111"/>
      <c r="D86" s="112"/>
      <c r="E86" s="113"/>
      <c r="F86" s="114" t="str">
        <f>IF(SUM(F67:F67)=0,"",SUM(F67:F67))</f>
        <v/>
      </c>
    </row>
    <row r="87" spans="1:6" ht="15" x14ac:dyDescent="0.25">
      <c r="A87" s="12"/>
      <c r="B87" s="42"/>
      <c r="F87" s="49"/>
    </row>
    <row r="88" spans="1:6" ht="15" x14ac:dyDescent="0.25">
      <c r="A88" s="12"/>
      <c r="B88" s="58" t="s">
        <v>22</v>
      </c>
      <c r="C88" s="116"/>
      <c r="D88" s="117"/>
      <c r="E88" s="49"/>
      <c r="F88" s="49" t="str">
        <f>IF(SUM(F79:G87)=0,"",SUM(F79:F87))</f>
        <v/>
      </c>
    </row>
    <row r="89" spans="1:6" ht="15.75" thickBot="1" x14ac:dyDescent="0.3">
      <c r="A89" s="12"/>
      <c r="B89" s="59" t="s">
        <v>23</v>
      </c>
      <c r="C89" s="118"/>
      <c r="D89" s="119"/>
      <c r="E89" s="120"/>
      <c r="F89" s="121" t="str">
        <f>IF(SUM(F79:F85)=0,"",F88*25%)</f>
        <v/>
      </c>
    </row>
    <row r="90" spans="1:6" ht="15.75" thickTop="1" x14ac:dyDescent="0.25">
      <c r="B90" s="59" t="s">
        <v>34</v>
      </c>
      <c r="C90" s="103"/>
      <c r="D90" s="96"/>
      <c r="E90" s="61"/>
      <c r="F90" s="49" t="str">
        <f>IF(SUM(F88:F89)=0,"",SUM(F88:F89))</f>
        <v/>
      </c>
    </row>
  </sheetData>
  <sheetProtection selectLockedCells="1" selectUnlockedCells="1"/>
  <mergeCells count="2">
    <mergeCell ref="B21:E21"/>
    <mergeCell ref="D77:F77"/>
  </mergeCells>
  <pageMargins left="0.98425196850393704" right="0.27559055118110237" top="0.86614173228346458" bottom="0.98425196850393704" header="0.51181102362204722" footer="0.51181102362204722"/>
  <pageSetup paperSize="9" firstPageNumber="20" orientation="portrait" horizontalDpi="300" verticalDpi="300" r:id="rId1"/>
  <headerFooter alignWithMargins="0">
    <oddHeader>&amp;L&amp;8       REKONSTRUKCIJA I IZGRADNJA 
       PJEŠAČKIH STAZA U NASELJU VUKA I HRASTOVAC</oddHeader>
    <oddFooter>&amp;R&amp;P</oddFooter>
  </headerFooter>
  <rowBreaks count="4" manualBreakCount="4">
    <brk id="15" max="16383" man="1"/>
    <brk id="30" max="16383" man="1"/>
    <brk id="49" max="5"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80"/>
  <sheetViews>
    <sheetView view="pageLayout" zoomScaleNormal="100" zoomScaleSheetLayoutView="100" workbookViewId="0">
      <selection activeCell="E53" sqref="E53:E56"/>
    </sheetView>
  </sheetViews>
  <sheetFormatPr defaultColWidth="8.85546875" defaultRowHeight="12.75" x14ac:dyDescent="0.2"/>
  <cols>
    <col min="1" max="1" width="4.85546875" style="1" customWidth="1"/>
    <col min="2" max="2" width="44.140625" style="2" customWidth="1"/>
    <col min="3" max="3" width="7.5703125" style="19" customWidth="1"/>
    <col min="4" max="4" width="9.7109375" style="89" customWidth="1"/>
    <col min="5" max="5" width="10.42578125" style="4" customWidth="1"/>
    <col min="6" max="6" width="13.140625" style="5" customWidth="1"/>
    <col min="7" max="7" width="0" style="3" hidden="1" customWidth="1"/>
    <col min="8" max="8" width="10.140625" style="3" customWidth="1"/>
    <col min="9" max="16384" width="8.85546875" style="3"/>
  </cols>
  <sheetData>
    <row r="1" spans="1:13" ht="24" x14ac:dyDescent="0.2">
      <c r="A1" s="6" t="s">
        <v>4</v>
      </c>
      <c r="B1" s="7" t="s">
        <v>5</v>
      </c>
      <c r="C1" s="8" t="s">
        <v>6</v>
      </c>
      <c r="D1" s="7" t="s">
        <v>0</v>
      </c>
      <c r="E1" s="7" t="s">
        <v>7</v>
      </c>
      <c r="F1" s="7" t="s">
        <v>3</v>
      </c>
    </row>
    <row r="2" spans="1:13" x14ac:dyDescent="0.2">
      <c r="A2" s="9"/>
      <c r="B2" s="10"/>
      <c r="C2" s="11"/>
      <c r="D2" s="86"/>
      <c r="E2" s="10"/>
      <c r="F2" s="10"/>
    </row>
    <row r="3" spans="1:13" x14ac:dyDescent="0.2">
      <c r="A3" s="9"/>
      <c r="B3" s="139" t="s">
        <v>77</v>
      </c>
      <c r="C3" s="11"/>
      <c r="D3" s="86"/>
      <c r="E3" s="10"/>
      <c r="F3" s="10"/>
    </row>
    <row r="4" spans="1:13" ht="25.5" x14ac:dyDescent="0.2">
      <c r="A4" s="12"/>
      <c r="B4" s="130" t="s">
        <v>78</v>
      </c>
      <c r="C4" s="98"/>
      <c r="D4" s="87"/>
      <c r="E4" s="13"/>
      <c r="F4" s="14"/>
    </row>
    <row r="5" spans="1:13" x14ac:dyDescent="0.2">
      <c r="A5" s="12"/>
      <c r="B5" s="130"/>
      <c r="C5" s="98"/>
      <c r="D5" s="87"/>
      <c r="E5" s="13"/>
      <c r="F5" s="14"/>
    </row>
    <row r="6" spans="1:13" x14ac:dyDescent="0.2">
      <c r="A6" s="15"/>
      <c r="B6" s="16" t="s">
        <v>8</v>
      </c>
      <c r="C6" s="99"/>
      <c r="D6" s="88"/>
      <c r="E6" s="17"/>
      <c r="F6" s="17"/>
    </row>
    <row r="7" spans="1:13" x14ac:dyDescent="0.2">
      <c r="A7" s="12"/>
      <c r="B7" s="12"/>
      <c r="C7" s="98"/>
      <c r="D7" s="87"/>
      <c r="E7" s="13"/>
      <c r="F7" s="14"/>
    </row>
    <row r="8" spans="1:13" ht="51" x14ac:dyDescent="0.2">
      <c r="A8" s="1">
        <v>1</v>
      </c>
      <c r="B8" s="18" t="s">
        <v>26</v>
      </c>
    </row>
    <row r="9" spans="1:13" ht="14.25" x14ac:dyDescent="0.2">
      <c r="B9" s="18" t="s">
        <v>40</v>
      </c>
      <c r="C9" s="19" t="s">
        <v>9</v>
      </c>
      <c r="D9" s="4">
        <v>327.01</v>
      </c>
      <c r="F9" s="20" t="str">
        <f>IF(SUM(D9*E9)=0,"",SUM(D9*E9))</f>
        <v/>
      </c>
    </row>
    <row r="10" spans="1:13" x14ac:dyDescent="0.2">
      <c r="B10" s="21"/>
    </row>
    <row r="11" spans="1:13" ht="132" x14ac:dyDescent="0.2">
      <c r="A11" s="1">
        <v>2</v>
      </c>
      <c r="B11" s="104" t="s">
        <v>45</v>
      </c>
      <c r="C11" s="19" t="s">
        <v>11</v>
      </c>
      <c r="D11" s="4">
        <v>3</v>
      </c>
      <c r="F11" s="20" t="str">
        <f>IF(SUM(D11*E11)=0,"",SUM(D11*E11))</f>
        <v/>
      </c>
      <c r="H11" s="32"/>
      <c r="I11" s="32"/>
      <c r="J11" s="32"/>
      <c r="K11" s="32"/>
    </row>
    <row r="12" spans="1:13" x14ac:dyDescent="0.2">
      <c r="B12" s="104"/>
      <c r="D12" s="4"/>
      <c r="F12" s="20"/>
      <c r="H12" s="32"/>
      <c r="I12" s="32"/>
      <c r="J12" s="32"/>
      <c r="K12" s="32"/>
    </row>
    <row r="13" spans="1:13" ht="89.25" x14ac:dyDescent="0.2">
      <c r="A13" s="22">
        <v>3</v>
      </c>
      <c r="B13" s="154" t="s">
        <v>88</v>
      </c>
      <c r="C13" s="178" t="s">
        <v>11</v>
      </c>
      <c r="D13" s="82">
        <v>12</v>
      </c>
      <c r="E13" s="83"/>
      <c r="F13" s="179" t="str">
        <f>IF(SUM(D13*E13)=0,"",SUM(D13*E13))</f>
        <v/>
      </c>
      <c r="I13" s="129"/>
      <c r="J13" s="129"/>
      <c r="K13" s="129"/>
      <c r="L13" s="129"/>
      <c r="M13" s="129"/>
    </row>
    <row r="14" spans="1:13" x14ac:dyDescent="0.2">
      <c r="B14" s="21"/>
    </row>
    <row r="15" spans="1:13" s="67" customFormat="1" ht="191.25" x14ac:dyDescent="0.2">
      <c r="A15" s="68">
        <v>4</v>
      </c>
      <c r="B15" s="97" t="s">
        <v>79</v>
      </c>
      <c r="C15" s="65" t="s">
        <v>13</v>
      </c>
      <c r="D15" s="82">
        <v>63</v>
      </c>
      <c r="E15" s="83"/>
      <c r="F15" s="66" t="str">
        <f>IF(SUM(D15*E15)=0,"",SUM(D15*E15))</f>
        <v/>
      </c>
      <c r="H15" s="81"/>
      <c r="I15" s="81"/>
      <c r="K15" s="81"/>
    </row>
    <row r="16" spans="1:13" s="67" customFormat="1" ht="13.5" x14ac:dyDescent="0.2">
      <c r="A16" s="68"/>
      <c r="B16" s="97" t="s">
        <v>46</v>
      </c>
      <c r="C16" s="122" t="s">
        <v>44</v>
      </c>
      <c r="D16" s="82">
        <v>445</v>
      </c>
      <c r="E16" s="83"/>
      <c r="F16" s="66" t="str">
        <f>IF(SUM(D16*E16)=0,"",SUM(D16*E16))</f>
        <v/>
      </c>
      <c r="H16" s="81"/>
      <c r="I16" s="81"/>
      <c r="K16" s="81"/>
    </row>
    <row r="17" spans="1:11" s="67" customFormat="1" x14ac:dyDescent="0.2">
      <c r="A17" s="68"/>
      <c r="B17" s="97"/>
      <c r="C17" s="122"/>
      <c r="D17" s="167"/>
      <c r="E17" s="83"/>
      <c r="F17" s="66"/>
      <c r="H17" s="81"/>
      <c r="I17" s="81"/>
      <c r="K17" s="81"/>
    </row>
    <row r="18" spans="1:11" ht="44.25" customHeight="1" x14ac:dyDescent="0.2">
      <c r="A18" s="1">
        <v>5</v>
      </c>
      <c r="B18" s="54" t="s">
        <v>92</v>
      </c>
      <c r="D18" s="34"/>
      <c r="E18" s="34"/>
      <c r="F18" s="20"/>
    </row>
    <row r="19" spans="1:11" ht="108" x14ac:dyDescent="0.2">
      <c r="B19" s="168" t="s">
        <v>93</v>
      </c>
      <c r="C19" s="3"/>
      <c r="D19" s="3"/>
      <c r="E19" s="3"/>
      <c r="F19" s="3"/>
    </row>
    <row r="20" spans="1:11" x14ac:dyDescent="0.2">
      <c r="B20" s="168" t="s">
        <v>94</v>
      </c>
      <c r="C20" s="122" t="s">
        <v>69</v>
      </c>
      <c r="D20" s="169">
        <v>10</v>
      </c>
      <c r="E20" s="170"/>
      <c r="F20" s="171" t="str">
        <f>IF(SUM(D20*E20)=0,"",SUM(D20*E20))</f>
        <v/>
      </c>
    </row>
    <row r="21" spans="1:11" x14ac:dyDescent="0.2">
      <c r="B21" s="168"/>
      <c r="C21" s="122" t="s">
        <v>69</v>
      </c>
      <c r="D21" s="169">
        <v>20</v>
      </c>
      <c r="E21" s="170"/>
      <c r="F21" s="171" t="str">
        <f>IF(SUM(D21*E21)=0,"",SUM(D21*E21))</f>
        <v/>
      </c>
    </row>
    <row r="22" spans="1:11" s="70" customFormat="1" ht="114.75" x14ac:dyDescent="0.2">
      <c r="A22" s="185" t="s">
        <v>99</v>
      </c>
      <c r="B22" s="184" t="s">
        <v>95</v>
      </c>
      <c r="C22" s="182" t="s">
        <v>11</v>
      </c>
      <c r="D22" s="183">
        <v>6</v>
      </c>
      <c r="E22" s="183"/>
      <c r="F22" s="62">
        <f>D22*E22</f>
        <v>0</v>
      </c>
    </row>
    <row r="23" spans="1:11" s="67" customFormat="1" x14ac:dyDescent="0.2">
      <c r="A23" s="68"/>
      <c r="B23" s="97"/>
      <c r="C23" s="122"/>
      <c r="D23" s="167"/>
      <c r="E23" s="83"/>
      <c r="F23" s="66"/>
      <c r="H23" s="81"/>
      <c r="I23" s="81"/>
      <c r="K23" s="81"/>
    </row>
    <row r="24" spans="1:11" ht="12.75" customHeight="1" x14ac:dyDescent="0.2">
      <c r="B24" s="207" t="s">
        <v>28</v>
      </c>
      <c r="C24" s="207"/>
      <c r="D24" s="207"/>
      <c r="E24" s="207"/>
      <c r="F24" s="26" t="str">
        <f>IF(SUM(F8:F23)=0,"",SUM(F8:F23))</f>
        <v/>
      </c>
    </row>
    <row r="25" spans="1:11" x14ac:dyDescent="0.2">
      <c r="B25" s="27"/>
      <c r="C25" s="71"/>
      <c r="D25" s="90"/>
      <c r="E25" s="28"/>
      <c r="F25" s="13"/>
    </row>
    <row r="26" spans="1:11" x14ac:dyDescent="0.2">
      <c r="B26" s="27"/>
      <c r="C26" s="71"/>
      <c r="D26" s="90"/>
      <c r="E26" s="28"/>
      <c r="F26" s="13"/>
    </row>
    <row r="27" spans="1:11" x14ac:dyDescent="0.2">
      <c r="A27" s="29"/>
      <c r="B27" s="30" t="s">
        <v>12</v>
      </c>
      <c r="C27" s="99"/>
      <c r="D27" s="88"/>
      <c r="E27" s="17"/>
      <c r="F27" s="17"/>
    </row>
    <row r="28" spans="1:11" x14ac:dyDescent="0.2">
      <c r="A28" s="29"/>
      <c r="B28" s="30"/>
      <c r="C28" s="99"/>
      <c r="D28" s="88"/>
      <c r="E28" s="17"/>
      <c r="F28" s="17"/>
    </row>
    <row r="29" spans="1:11" ht="153" x14ac:dyDescent="0.2">
      <c r="A29" s="22" t="s">
        <v>1</v>
      </c>
      <c r="B29" s="18" t="s">
        <v>80</v>
      </c>
      <c r="C29" s="19" t="s">
        <v>10</v>
      </c>
      <c r="D29" s="4">
        <v>205</v>
      </c>
      <c r="F29" s="20" t="str">
        <f>IF(SUM(D29*E29)=0,"",SUM(D29*E29))</f>
        <v/>
      </c>
    </row>
    <row r="30" spans="1:11" x14ac:dyDescent="0.2">
      <c r="B30" s="106"/>
    </row>
    <row r="31" spans="1:11" ht="65.25" x14ac:dyDescent="0.2">
      <c r="A31" s="22" t="s">
        <v>2</v>
      </c>
      <c r="B31" s="69" t="s">
        <v>81</v>
      </c>
      <c r="C31" s="19" t="s">
        <v>13</v>
      </c>
      <c r="D31" s="4">
        <v>555</v>
      </c>
      <c r="F31" s="20" t="str">
        <f>IF(SUM(D31*E31)=0,"",SUM(D31*E31))</f>
        <v/>
      </c>
    </row>
    <row r="32" spans="1:11" ht="63.75" x14ac:dyDescent="0.2">
      <c r="A32" s="22">
        <v>3</v>
      </c>
      <c r="B32" s="31" t="s">
        <v>58</v>
      </c>
      <c r="C32" s="35"/>
      <c r="D32" s="92"/>
      <c r="E32" s="34"/>
      <c r="F32" s="34"/>
    </row>
    <row r="33" spans="1:6" ht="14.25" x14ac:dyDescent="0.2">
      <c r="B33" s="31" t="s">
        <v>41</v>
      </c>
      <c r="C33" s="35" t="s">
        <v>10</v>
      </c>
      <c r="D33" s="34">
        <v>17</v>
      </c>
      <c r="E33" s="34"/>
      <c r="F33" s="20" t="str">
        <f>IF(SUM(D33*E33)=0,"",SUM(D33*E33))</f>
        <v/>
      </c>
    </row>
    <row r="34" spans="1:6" x14ac:dyDescent="0.2">
      <c r="B34" s="31"/>
      <c r="C34" s="33"/>
      <c r="D34" s="91"/>
      <c r="E34" s="34"/>
      <c r="F34" s="20"/>
    </row>
    <row r="35" spans="1:6" ht="89.25" x14ac:dyDescent="0.2">
      <c r="A35" s="22">
        <v>4</v>
      </c>
      <c r="B35" s="31" t="s">
        <v>24</v>
      </c>
      <c r="C35" s="35"/>
      <c r="D35" s="92"/>
      <c r="E35" s="34"/>
      <c r="F35" s="34"/>
    </row>
    <row r="36" spans="1:6" ht="14.25" x14ac:dyDescent="0.2">
      <c r="B36" s="31" t="s">
        <v>42</v>
      </c>
      <c r="C36" s="35" t="s">
        <v>10</v>
      </c>
      <c r="D36" s="34">
        <v>188</v>
      </c>
      <c r="E36" s="34"/>
      <c r="F36" s="20" t="str">
        <f>IF(SUM(D36*E36)=0,"",SUM(D36*E36))</f>
        <v/>
      </c>
    </row>
    <row r="37" spans="1:6" x14ac:dyDescent="0.2">
      <c r="B37" s="31"/>
      <c r="C37" s="35"/>
      <c r="D37" s="92"/>
      <c r="E37" s="34"/>
      <c r="F37" s="20"/>
    </row>
    <row r="38" spans="1:6" s="39" customFormat="1" x14ac:dyDescent="0.2">
      <c r="A38" s="37"/>
      <c r="B38" s="25" t="s">
        <v>27</v>
      </c>
      <c r="C38" s="100"/>
      <c r="D38" s="93"/>
      <c r="E38" s="38"/>
      <c r="F38" s="26" t="str">
        <f>IF(SUM(F29:F36)=0,"",SUM(F29:F36))</f>
        <v/>
      </c>
    </row>
    <row r="39" spans="1:6" s="39" customFormat="1" x14ac:dyDescent="0.2">
      <c r="A39" s="37"/>
      <c r="B39" s="27"/>
      <c r="C39" s="71"/>
      <c r="D39" s="90"/>
      <c r="E39" s="28"/>
      <c r="F39" s="13"/>
    </row>
    <row r="40" spans="1:6" s="39" customFormat="1" x14ac:dyDescent="0.2">
      <c r="A40" s="37"/>
      <c r="B40" s="27"/>
      <c r="C40" s="71"/>
      <c r="D40" s="90"/>
      <c r="E40" s="28"/>
      <c r="F40" s="13"/>
    </row>
    <row r="41" spans="1:6" ht="15.75" x14ac:dyDescent="0.25">
      <c r="A41" s="40"/>
      <c r="B41" s="16" t="s">
        <v>25</v>
      </c>
      <c r="C41" s="101"/>
      <c r="D41" s="88"/>
      <c r="E41" s="17"/>
      <c r="F41" s="41"/>
    </row>
    <row r="43" spans="1:6" ht="140.25" x14ac:dyDescent="0.2">
      <c r="A43" s="1">
        <v>1</v>
      </c>
      <c r="B43" s="2" t="s">
        <v>90</v>
      </c>
      <c r="C43" s="35" t="s">
        <v>10</v>
      </c>
      <c r="D43" s="34">
        <v>140</v>
      </c>
      <c r="E43" s="34"/>
      <c r="F43" s="20" t="str">
        <f>IF(SUM(D43*E43)=0,"",SUM(D43*E43))</f>
        <v/>
      </c>
    </row>
    <row r="44" spans="1:6" x14ac:dyDescent="0.2">
      <c r="C44" s="35"/>
      <c r="D44" s="92"/>
      <c r="E44" s="34"/>
      <c r="F44" s="20"/>
    </row>
    <row r="45" spans="1:6" ht="120" x14ac:dyDescent="0.2">
      <c r="A45" s="1">
        <v>2</v>
      </c>
      <c r="B45" s="106" t="s">
        <v>38</v>
      </c>
      <c r="C45" s="35" t="s">
        <v>39</v>
      </c>
      <c r="D45" s="34">
        <v>435</v>
      </c>
      <c r="E45" s="34"/>
      <c r="F45" s="20" t="str">
        <f>IF(SUM(D45*E45)=0,"",SUM(D45*E45))</f>
        <v/>
      </c>
    </row>
    <row r="46" spans="1:6" s="76" customFormat="1" ht="144" x14ac:dyDescent="0.2">
      <c r="A46" s="80">
        <v>3</v>
      </c>
      <c r="B46" s="106" t="s">
        <v>82</v>
      </c>
      <c r="C46" s="77" t="s">
        <v>31</v>
      </c>
      <c r="D46" s="55">
        <v>435</v>
      </c>
      <c r="E46" s="55"/>
      <c r="F46" s="24" t="str">
        <f>IF(E46=0,"",PRODUCT(D46:E46))</f>
        <v/>
      </c>
    </row>
    <row r="47" spans="1:6" s="76" customFormat="1" x14ac:dyDescent="0.2">
      <c r="A47" s="73"/>
      <c r="B47" s="54"/>
      <c r="C47" s="78"/>
      <c r="D47" s="94"/>
      <c r="E47" s="55"/>
      <c r="F47" s="62"/>
    </row>
    <row r="48" spans="1:6" ht="116.25" x14ac:dyDescent="0.2">
      <c r="A48" s="1">
        <v>4</v>
      </c>
      <c r="B48" s="54" t="s">
        <v>63</v>
      </c>
      <c r="D48" s="92"/>
      <c r="E48" s="34"/>
      <c r="F48" s="20"/>
    </row>
    <row r="49" spans="1:13" ht="14.25" x14ac:dyDescent="0.2">
      <c r="B49" s="31" t="s">
        <v>83</v>
      </c>
      <c r="C49" s="19" t="s">
        <v>9</v>
      </c>
      <c r="D49" s="34">
        <v>675</v>
      </c>
      <c r="E49" s="34"/>
      <c r="F49" s="20" t="str">
        <f>IF(SUM(D49*E49)=0,"",SUM(D49*E49))</f>
        <v/>
      </c>
    </row>
    <row r="50" spans="1:13" x14ac:dyDescent="0.2">
      <c r="B50" s="31"/>
      <c r="D50" s="92"/>
      <c r="E50" s="34"/>
      <c r="F50" s="20"/>
    </row>
    <row r="51" spans="1:13" ht="205.5" x14ac:dyDescent="0.2">
      <c r="A51" s="1">
        <v>5</v>
      </c>
      <c r="B51" s="180" t="s">
        <v>84</v>
      </c>
      <c r="C51" s="77" t="s">
        <v>31</v>
      </c>
      <c r="D51" s="34">
        <v>0.8</v>
      </c>
      <c r="E51" s="34"/>
      <c r="F51" s="20" t="str">
        <f>IF(SUM(D51*E51)=0,"",SUM(D51*E51))</f>
        <v/>
      </c>
    </row>
    <row r="52" spans="1:13" s="32" customFormat="1" ht="114.75" x14ac:dyDescent="0.2">
      <c r="A52" s="22" t="s">
        <v>59</v>
      </c>
      <c r="B52" s="154" t="s">
        <v>60</v>
      </c>
      <c r="C52" s="23"/>
      <c r="D52" s="155"/>
      <c r="E52" s="34"/>
      <c r="F52" s="24" t="str">
        <f>IF(SUM(D52*E52)=0,"",SUM(D52*E52))</f>
        <v/>
      </c>
      <c r="I52" s="156"/>
      <c r="J52" s="156"/>
      <c r="K52" s="156"/>
      <c r="L52" s="156"/>
      <c r="M52" s="156"/>
    </row>
    <row r="53" spans="1:13" s="32" customFormat="1" ht="65.25" x14ac:dyDescent="0.2">
      <c r="A53" s="22"/>
      <c r="B53" s="154" t="s">
        <v>64</v>
      </c>
      <c r="C53" s="23"/>
      <c r="D53" s="138"/>
      <c r="E53" s="4"/>
      <c r="F53" s="24" t="str">
        <f>IF(SUM(D53*E53)=0,"",SUM(D53*E53))</f>
        <v/>
      </c>
      <c r="I53" s="156"/>
      <c r="J53" s="156"/>
      <c r="K53" s="156"/>
      <c r="L53" s="156"/>
      <c r="M53" s="156"/>
    </row>
    <row r="54" spans="1:13" s="32" customFormat="1" ht="14.25" x14ac:dyDescent="0.2">
      <c r="A54" s="22"/>
      <c r="B54" s="154" t="s">
        <v>61</v>
      </c>
      <c r="C54" s="23" t="s">
        <v>10</v>
      </c>
      <c r="D54" s="138">
        <v>10</v>
      </c>
      <c r="E54" s="4"/>
      <c r="F54" s="24" t="str">
        <f>IF(SUM(D54*E54)=0,"",SUM(D54*E54))</f>
        <v/>
      </c>
      <c r="I54" s="156"/>
      <c r="J54" s="156"/>
      <c r="K54" s="156"/>
      <c r="L54" s="156"/>
      <c r="M54" s="156"/>
    </row>
    <row r="55" spans="1:13" s="32" customFormat="1" ht="14.25" x14ac:dyDescent="0.2">
      <c r="A55" s="22"/>
      <c r="B55" s="154" t="s">
        <v>62</v>
      </c>
      <c r="C55" s="23" t="s">
        <v>10</v>
      </c>
      <c r="D55" s="138">
        <v>8</v>
      </c>
      <c r="E55" s="4"/>
      <c r="F55" s="24" t="str">
        <f>IF(SUM(D55*E55)=0,"",SUM(D55*E55))</f>
        <v/>
      </c>
      <c r="I55" s="156"/>
      <c r="J55" s="156"/>
      <c r="K55" s="156"/>
      <c r="L55" s="156"/>
      <c r="M55" s="156"/>
    </row>
    <row r="56" spans="1:13" x14ac:dyDescent="0.2">
      <c r="B56" s="31"/>
      <c r="D56" s="92"/>
      <c r="E56" s="34"/>
      <c r="F56" s="20"/>
    </row>
    <row r="57" spans="1:13" ht="13.5" thickBot="1" x14ac:dyDescent="0.25">
      <c r="B57" s="43" t="s">
        <v>29</v>
      </c>
      <c r="C57" s="44"/>
      <c r="D57" s="95"/>
      <c r="E57" s="45"/>
      <c r="F57" s="46" t="str">
        <f>IF(SUM(F43:F56)=0,"",SUM(F43:F56))</f>
        <v/>
      </c>
    </row>
    <row r="58" spans="1:13" ht="13.5" thickTop="1" x14ac:dyDescent="0.2">
      <c r="B58" s="21"/>
      <c r="C58" s="23"/>
      <c r="F58" s="13"/>
    </row>
    <row r="59" spans="1:13" ht="15.75" x14ac:dyDescent="0.2">
      <c r="B59" s="47"/>
      <c r="C59" s="23"/>
    </row>
    <row r="60" spans="1:13" x14ac:dyDescent="0.2">
      <c r="B60" s="84" t="s">
        <v>15</v>
      </c>
      <c r="D60" s="138"/>
      <c r="I60" s="129"/>
      <c r="J60" s="129"/>
      <c r="K60" s="129"/>
      <c r="L60" s="129"/>
      <c r="M60" s="129"/>
    </row>
    <row r="61" spans="1:13" x14ac:dyDescent="0.2">
      <c r="B61" s="63"/>
      <c r="D61" s="138"/>
      <c r="I61" s="129"/>
      <c r="J61" s="129"/>
      <c r="K61" s="129"/>
      <c r="L61" s="129"/>
      <c r="M61" s="129"/>
    </row>
    <row r="62" spans="1:13" ht="127.5" x14ac:dyDescent="0.2">
      <c r="B62" s="85" t="s">
        <v>37</v>
      </c>
      <c r="D62" s="138"/>
      <c r="I62" s="129"/>
      <c r="J62" s="129"/>
      <c r="K62" s="129"/>
      <c r="L62" s="129"/>
      <c r="M62" s="129"/>
    </row>
    <row r="63" spans="1:13" ht="15" x14ac:dyDescent="0.25">
      <c r="B63" s="42"/>
      <c r="F63" s="49"/>
    </row>
    <row r="64" spans="1:13" x14ac:dyDescent="0.2">
      <c r="B64" s="52"/>
    </row>
    <row r="65" spans="1:6" x14ac:dyDescent="0.2">
      <c r="A65" s="53"/>
    </row>
    <row r="66" spans="1:6" x14ac:dyDescent="0.2">
      <c r="A66" s="3"/>
      <c r="B66" s="54"/>
      <c r="C66" s="102"/>
      <c r="D66" s="94"/>
      <c r="E66" s="55"/>
      <c r="F66" s="56"/>
    </row>
    <row r="67" spans="1:6" ht="15" x14ac:dyDescent="0.2">
      <c r="B67" s="57" t="s">
        <v>16</v>
      </c>
      <c r="C67" s="23"/>
    </row>
    <row r="68" spans="1:6" x14ac:dyDescent="0.2">
      <c r="B68" s="42"/>
      <c r="D68" s="208"/>
      <c r="E68" s="208"/>
      <c r="F68" s="208"/>
    </row>
    <row r="70" spans="1:6" x14ac:dyDescent="0.2">
      <c r="B70" s="42"/>
    </row>
    <row r="71" spans="1:6" x14ac:dyDescent="0.2">
      <c r="A71" s="109" t="s">
        <v>17</v>
      </c>
      <c r="B71" s="110" t="s">
        <v>18</v>
      </c>
      <c r="C71" s="111" t="s">
        <v>14</v>
      </c>
      <c r="D71" s="112"/>
      <c r="E71" s="113"/>
      <c r="F71" s="114" t="str">
        <f>IF(SUM(F24:F24)=0,"",SUM(F24:F24))</f>
        <v/>
      </c>
    </row>
    <row r="72" spans="1:6" x14ac:dyDescent="0.2">
      <c r="A72" s="12"/>
      <c r="B72" s="42"/>
      <c r="F72" s="4"/>
    </row>
    <row r="73" spans="1:6" x14ac:dyDescent="0.2">
      <c r="A73" s="109" t="s">
        <v>19</v>
      </c>
      <c r="B73" s="110" t="s">
        <v>20</v>
      </c>
      <c r="C73" s="111"/>
      <c r="D73" s="112"/>
      <c r="E73" s="113"/>
      <c r="F73" s="114" t="str">
        <f>IF(SUM(F38:F38)=0,"",SUM(F38:F38))</f>
        <v/>
      </c>
    </row>
    <row r="74" spans="1:6" x14ac:dyDescent="0.2">
      <c r="A74" s="12"/>
      <c r="B74" s="42"/>
      <c r="F74" s="4"/>
    </row>
    <row r="75" spans="1:6" x14ac:dyDescent="0.2">
      <c r="A75" s="109" t="s">
        <v>21</v>
      </c>
      <c r="B75" s="110" t="s">
        <v>35</v>
      </c>
      <c r="C75" s="111"/>
      <c r="D75" s="112"/>
      <c r="E75" s="113"/>
      <c r="F75" s="114" t="str">
        <f>IF(SUM(F57:F57)=0,"",SUM(F57:F57))</f>
        <v/>
      </c>
    </row>
    <row r="76" spans="1:6" x14ac:dyDescent="0.2">
      <c r="A76" s="12"/>
      <c r="B76" s="42"/>
      <c r="F76" s="4"/>
    </row>
    <row r="77" spans="1:6" ht="15" x14ac:dyDescent="0.25">
      <c r="A77" s="12"/>
      <c r="B77" s="42"/>
      <c r="F77" s="49"/>
    </row>
    <row r="78" spans="1:6" ht="15" x14ac:dyDescent="0.25">
      <c r="A78" s="12"/>
      <c r="B78" s="58" t="s">
        <v>22</v>
      </c>
      <c r="C78" s="116"/>
      <c r="D78" s="117"/>
      <c r="E78" s="49"/>
      <c r="F78" s="49" t="str">
        <f>IF(SUM(F70:F76)=0,"",SUM(F70:F76))</f>
        <v/>
      </c>
    </row>
    <row r="79" spans="1:6" ht="15.75" thickBot="1" x14ac:dyDescent="0.3">
      <c r="A79" s="12"/>
      <c r="B79" s="59" t="s">
        <v>23</v>
      </c>
      <c r="C79" s="118"/>
      <c r="D79" s="119"/>
      <c r="E79" s="120"/>
      <c r="F79" s="121" t="str">
        <f>IF(SUM(F70:F76)=0,"",F78*25%)</f>
        <v/>
      </c>
    </row>
    <row r="80" spans="1:6" ht="15.75" thickTop="1" x14ac:dyDescent="0.25">
      <c r="B80" s="59" t="s">
        <v>34</v>
      </c>
      <c r="C80" s="103"/>
      <c r="D80" s="96"/>
      <c r="E80" s="61"/>
      <c r="F80" s="49" t="str">
        <f>IF(SUM(F78:F79)=0,"",SUM(F78:F79))</f>
        <v/>
      </c>
    </row>
  </sheetData>
  <sheetProtection selectLockedCells="1" selectUnlockedCells="1"/>
  <mergeCells count="2">
    <mergeCell ref="B24:E24"/>
    <mergeCell ref="D68:F68"/>
  </mergeCells>
  <pageMargins left="0.98425196850393704" right="0.27559055118110237" top="0.86614173228346458" bottom="0.98425196850393704" header="0.51181102362204722" footer="0.51181102362204722"/>
  <pageSetup paperSize="9" firstPageNumber="20" orientation="portrait" horizontalDpi="300" verticalDpi="300" r:id="rId1"/>
  <headerFooter alignWithMargins="0">
    <oddHeader>&amp;L&amp;8       REKONSTRUKCIJA I IZGRADNJA 
       PJEŠAČKIH STAZA U NASELJU VUKA I HRASTOVAC</oddHeader>
    <oddFooter>&amp;R&amp;P</oddFooter>
  </headerFooter>
  <rowBreaks count="3" manualBreakCount="3">
    <brk id="16" max="5" man="1"/>
    <brk id="33" max="5" man="1"/>
    <brk id="58"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93"/>
  <sheetViews>
    <sheetView view="pageLayout" zoomScaleNormal="100" zoomScaleSheetLayoutView="100" workbookViewId="0">
      <selection activeCell="E66" sqref="E66:E68"/>
    </sheetView>
  </sheetViews>
  <sheetFormatPr defaultColWidth="8.85546875" defaultRowHeight="12.75" x14ac:dyDescent="0.2"/>
  <cols>
    <col min="1" max="1" width="4.85546875" style="1" customWidth="1"/>
    <col min="2" max="2" width="44.140625" style="2" customWidth="1"/>
    <col min="3" max="3" width="7.5703125" style="19" customWidth="1"/>
    <col min="4" max="4" width="9.7109375" style="89" customWidth="1"/>
    <col min="5" max="5" width="10.42578125" style="4" customWidth="1"/>
    <col min="6" max="6" width="13.140625" style="5" customWidth="1"/>
    <col min="7" max="7" width="0" style="3" hidden="1" customWidth="1"/>
    <col min="8" max="8" width="10.140625" style="3" customWidth="1"/>
    <col min="9" max="16384" width="8.85546875" style="3"/>
  </cols>
  <sheetData>
    <row r="1" spans="1:11" ht="24" x14ac:dyDescent="0.2">
      <c r="A1" s="6" t="s">
        <v>4</v>
      </c>
      <c r="B1" s="7" t="s">
        <v>5</v>
      </c>
      <c r="C1" s="8" t="s">
        <v>6</v>
      </c>
      <c r="D1" s="7" t="s">
        <v>0</v>
      </c>
      <c r="E1" s="7" t="s">
        <v>7</v>
      </c>
      <c r="F1" s="7" t="s">
        <v>3</v>
      </c>
    </row>
    <row r="2" spans="1:11" x14ac:dyDescent="0.2">
      <c r="A2" s="9"/>
      <c r="B2" s="10"/>
      <c r="C2" s="11"/>
      <c r="D2" s="86"/>
      <c r="E2" s="10"/>
      <c r="F2" s="10"/>
    </row>
    <row r="3" spans="1:11" x14ac:dyDescent="0.2">
      <c r="A3" s="9"/>
      <c r="B3" s="139" t="s">
        <v>100</v>
      </c>
      <c r="C3" s="11"/>
      <c r="D3" s="86"/>
      <c r="E3" s="10"/>
      <c r="F3" s="10"/>
    </row>
    <row r="4" spans="1:11" ht="25.5" x14ac:dyDescent="0.2">
      <c r="A4" s="12"/>
      <c r="B4" s="130" t="s">
        <v>101</v>
      </c>
      <c r="C4" s="98"/>
      <c r="D4" s="87"/>
      <c r="E4" s="13"/>
      <c r="F4" s="14"/>
    </row>
    <row r="5" spans="1:11" x14ac:dyDescent="0.2">
      <c r="A5" s="12"/>
      <c r="B5" s="130"/>
      <c r="C5" s="98"/>
      <c r="D5" s="87"/>
      <c r="E5" s="13"/>
      <c r="F5" s="14"/>
    </row>
    <row r="6" spans="1:11" x14ac:dyDescent="0.2">
      <c r="A6" s="15"/>
      <c r="B6" s="16" t="s">
        <v>8</v>
      </c>
      <c r="C6" s="99"/>
      <c r="D6" s="88"/>
      <c r="E6" s="17"/>
      <c r="F6" s="17"/>
    </row>
    <row r="7" spans="1:11" x14ac:dyDescent="0.2">
      <c r="A7" s="12"/>
      <c r="B7" s="12"/>
      <c r="C7" s="98"/>
      <c r="D7" s="87"/>
      <c r="E7" s="13"/>
      <c r="F7" s="14"/>
    </row>
    <row r="8" spans="1:11" ht="51" x14ac:dyDescent="0.2">
      <c r="A8" s="1">
        <v>1</v>
      </c>
      <c r="B8" s="18" t="s">
        <v>26</v>
      </c>
    </row>
    <row r="9" spans="1:11" ht="14.25" x14ac:dyDescent="0.2">
      <c r="B9" s="18" t="s">
        <v>40</v>
      </c>
      <c r="C9" s="19" t="s">
        <v>9</v>
      </c>
      <c r="D9" s="4">
        <v>49</v>
      </c>
      <c r="F9" s="20" t="str">
        <f>IF(SUM(D9*E9)=0,"",SUM(D9*E9))</f>
        <v/>
      </c>
    </row>
    <row r="10" spans="1:11" x14ac:dyDescent="0.2">
      <c r="B10" s="18"/>
      <c r="D10" s="4"/>
      <c r="F10" s="20"/>
    </row>
    <row r="11" spans="1:11" ht="132" x14ac:dyDescent="0.2">
      <c r="A11" s="1">
        <v>2</v>
      </c>
      <c r="B11" s="104" t="s">
        <v>45</v>
      </c>
      <c r="C11" s="19" t="s">
        <v>11</v>
      </c>
      <c r="D11" s="4">
        <v>1</v>
      </c>
      <c r="F11" s="20" t="str">
        <f>IF(SUM(D11*E11)=0,"",SUM(D11*E11))</f>
        <v/>
      </c>
      <c r="H11" s="32"/>
      <c r="I11" s="32"/>
      <c r="J11" s="32"/>
      <c r="K11" s="32"/>
    </row>
    <row r="12" spans="1:11" x14ac:dyDescent="0.2">
      <c r="B12" s="18"/>
      <c r="D12" s="4"/>
      <c r="F12" s="20"/>
    </row>
    <row r="13" spans="1:11" ht="12.75" customHeight="1" x14ac:dyDescent="0.2">
      <c r="B13" s="207" t="s">
        <v>28</v>
      </c>
      <c r="C13" s="207"/>
      <c r="D13" s="207"/>
      <c r="E13" s="207"/>
      <c r="F13" s="26" t="str">
        <f>IF(SUM(F8:F12)=0,"",SUM(F8:F12))</f>
        <v/>
      </c>
    </row>
    <row r="14" spans="1:11" ht="12.75" customHeight="1" x14ac:dyDescent="0.2">
      <c r="B14" s="27"/>
      <c r="C14" s="27"/>
      <c r="D14" s="27"/>
      <c r="E14" s="27"/>
      <c r="F14" s="13"/>
    </row>
    <row r="15" spans="1:11" ht="12.75" customHeight="1" x14ac:dyDescent="0.2">
      <c r="B15" s="27"/>
      <c r="C15" s="27"/>
      <c r="D15" s="27"/>
      <c r="E15" s="27"/>
      <c r="F15" s="13"/>
    </row>
    <row r="16" spans="1:11" ht="12.75" customHeight="1" x14ac:dyDescent="0.2">
      <c r="B16" s="27"/>
      <c r="C16" s="27"/>
      <c r="D16" s="27"/>
      <c r="E16" s="27"/>
      <c r="F16" s="13"/>
    </row>
    <row r="17" spans="1:6" x14ac:dyDescent="0.2">
      <c r="A17" s="29"/>
      <c r="B17" s="30" t="s">
        <v>12</v>
      </c>
      <c r="C17" s="99"/>
      <c r="D17" s="88"/>
      <c r="E17" s="17"/>
      <c r="F17" s="17"/>
    </row>
    <row r="18" spans="1:6" x14ac:dyDescent="0.2">
      <c r="A18" s="29"/>
      <c r="B18" s="30"/>
      <c r="C18" s="99"/>
      <c r="D18" s="88"/>
      <c r="E18" s="17"/>
      <c r="F18" s="17"/>
    </row>
    <row r="19" spans="1:6" ht="153" x14ac:dyDescent="0.2">
      <c r="A19" s="22" t="s">
        <v>1</v>
      </c>
      <c r="B19" s="18" t="s">
        <v>80</v>
      </c>
      <c r="C19" s="19" t="s">
        <v>10</v>
      </c>
      <c r="D19" s="4">
        <v>25</v>
      </c>
      <c r="F19" s="20" t="str">
        <f>IF(SUM(D19*E19)=0,"",SUM(D19*E19))</f>
        <v/>
      </c>
    </row>
    <row r="20" spans="1:6" x14ac:dyDescent="0.2">
      <c r="B20" s="106"/>
    </row>
    <row r="21" spans="1:6" ht="65.25" x14ac:dyDescent="0.2">
      <c r="A21" s="22" t="s">
        <v>2</v>
      </c>
      <c r="B21" s="69" t="s">
        <v>43</v>
      </c>
      <c r="C21" s="19" t="s">
        <v>13</v>
      </c>
      <c r="D21" s="4">
        <v>83</v>
      </c>
      <c r="F21" s="20" t="str">
        <f>IF(SUM(D21*E21)=0,"",SUM(D21*E21))</f>
        <v/>
      </c>
    </row>
    <row r="22" spans="1:6" ht="63.75" x14ac:dyDescent="0.2">
      <c r="A22" s="22">
        <v>3</v>
      </c>
      <c r="B22" s="31" t="s">
        <v>75</v>
      </c>
      <c r="C22" s="35"/>
      <c r="D22" s="92"/>
      <c r="E22" s="34"/>
      <c r="F22" s="34"/>
    </row>
    <row r="23" spans="1:6" ht="14.25" x14ac:dyDescent="0.2">
      <c r="B23" s="36" t="s">
        <v>41</v>
      </c>
      <c r="C23" s="35" t="s">
        <v>10</v>
      </c>
      <c r="D23" s="34">
        <v>4</v>
      </c>
      <c r="E23" s="34"/>
      <c r="F23" s="20" t="str">
        <f>IF(SUM(D23*E23)=0,"",SUM(D23*E23))</f>
        <v/>
      </c>
    </row>
    <row r="24" spans="1:6" x14ac:dyDescent="0.2">
      <c r="B24" s="36"/>
      <c r="C24" s="33"/>
      <c r="D24" s="91"/>
      <c r="E24" s="34"/>
      <c r="F24" s="20"/>
    </row>
    <row r="25" spans="1:6" ht="89.25" x14ac:dyDescent="0.2">
      <c r="A25" s="22">
        <v>4</v>
      </c>
      <c r="B25" s="31" t="s">
        <v>24</v>
      </c>
      <c r="C25" s="35"/>
      <c r="D25" s="92"/>
      <c r="E25" s="34"/>
      <c r="F25" s="34"/>
    </row>
    <row r="26" spans="1:6" ht="14.25" x14ac:dyDescent="0.2">
      <c r="B26" s="36" t="s">
        <v>42</v>
      </c>
      <c r="C26" s="35" t="s">
        <v>10</v>
      </c>
      <c r="D26" s="34">
        <v>21</v>
      </c>
      <c r="E26" s="34"/>
      <c r="F26" s="20" t="str">
        <f>IF(SUM(D26*E26)=0,"",SUM(D26*E26))</f>
        <v/>
      </c>
    </row>
    <row r="27" spans="1:6" x14ac:dyDescent="0.2">
      <c r="B27" s="36"/>
      <c r="C27" s="35"/>
      <c r="D27" s="92"/>
      <c r="E27" s="34"/>
      <c r="F27" s="20"/>
    </row>
    <row r="28" spans="1:6" s="39" customFormat="1" x14ac:dyDescent="0.2">
      <c r="A28" s="37"/>
      <c r="B28" s="25" t="s">
        <v>27</v>
      </c>
      <c r="C28" s="100"/>
      <c r="D28" s="93"/>
      <c r="E28" s="38"/>
      <c r="F28" s="26" t="str">
        <f>IF(SUM(F19:F26)=0,"",SUM(F19:F26))</f>
        <v/>
      </c>
    </row>
    <row r="29" spans="1:6" s="39" customFormat="1" x14ac:dyDescent="0.2">
      <c r="A29" s="37"/>
      <c r="B29" s="27"/>
      <c r="C29" s="71"/>
      <c r="D29" s="90"/>
      <c r="E29" s="28"/>
      <c r="F29" s="13"/>
    </row>
    <row r="30" spans="1:6" s="39" customFormat="1" x14ac:dyDescent="0.2">
      <c r="A30" s="37"/>
      <c r="B30" s="27"/>
      <c r="C30" s="71"/>
      <c r="D30" s="90"/>
      <c r="E30" s="28"/>
      <c r="F30" s="13"/>
    </row>
    <row r="31" spans="1:6" ht="15.75" x14ac:dyDescent="0.25">
      <c r="A31" s="40"/>
      <c r="B31" s="16" t="s">
        <v>25</v>
      </c>
      <c r="C31" s="101"/>
      <c r="D31" s="88"/>
      <c r="E31" s="17"/>
      <c r="F31" s="41"/>
    </row>
    <row r="33" spans="1:6" ht="140.25" x14ac:dyDescent="0.2">
      <c r="A33" s="1">
        <v>1</v>
      </c>
      <c r="B33" s="2" t="s">
        <v>102</v>
      </c>
      <c r="C33" s="35" t="s">
        <v>10</v>
      </c>
      <c r="D33" s="34">
        <v>16</v>
      </c>
      <c r="E33" s="34"/>
      <c r="F33" s="20" t="str">
        <f>IF(SUM(D33*E33)=0,"",SUM(D33*E33))</f>
        <v/>
      </c>
    </row>
    <row r="34" spans="1:6" x14ac:dyDescent="0.2">
      <c r="C34" s="35"/>
      <c r="D34" s="92"/>
      <c r="E34" s="34"/>
      <c r="F34" s="20"/>
    </row>
    <row r="35" spans="1:6" ht="120" x14ac:dyDescent="0.2">
      <c r="A35" s="1">
        <v>2</v>
      </c>
      <c r="B35" s="106" t="s">
        <v>38</v>
      </c>
      <c r="C35" s="35" t="s">
        <v>39</v>
      </c>
      <c r="D35" s="34">
        <v>60</v>
      </c>
      <c r="E35" s="34"/>
      <c r="F35" s="20" t="str">
        <f>IF(SUM(D35*E35)=0,"",SUM(D35*E35))</f>
        <v/>
      </c>
    </row>
    <row r="36" spans="1:6" x14ac:dyDescent="0.2">
      <c r="B36" s="36"/>
      <c r="C36" s="35"/>
      <c r="D36" s="92"/>
      <c r="E36" s="34"/>
      <c r="F36" s="20"/>
    </row>
    <row r="37" spans="1:6" s="76" customFormat="1" ht="144" x14ac:dyDescent="0.2">
      <c r="A37" s="80">
        <v>3</v>
      </c>
      <c r="B37" s="106" t="s">
        <v>103</v>
      </c>
      <c r="C37" s="77" t="s">
        <v>31</v>
      </c>
      <c r="D37" s="55">
        <v>60</v>
      </c>
      <c r="E37" s="55"/>
      <c r="F37" s="24" t="str">
        <f>IF(E37=0,"",PRODUCT(D37:E37))</f>
        <v/>
      </c>
    </row>
    <row r="38" spans="1:6" s="76" customFormat="1" x14ac:dyDescent="0.2">
      <c r="A38" s="73"/>
      <c r="B38" s="54"/>
      <c r="C38" s="78"/>
      <c r="D38" s="94"/>
      <c r="E38" s="55"/>
      <c r="F38" s="62"/>
    </row>
    <row r="39" spans="1:6" ht="116.25" x14ac:dyDescent="0.2">
      <c r="A39" s="1">
        <v>4</v>
      </c>
      <c r="B39" s="54" t="s">
        <v>63</v>
      </c>
      <c r="D39" s="92"/>
      <c r="E39" s="34"/>
      <c r="F39" s="20"/>
    </row>
    <row r="40" spans="1:6" ht="14.25" x14ac:dyDescent="0.2">
      <c r="B40" s="36" t="s">
        <v>33</v>
      </c>
      <c r="C40" s="19" t="s">
        <v>9</v>
      </c>
      <c r="D40" s="34">
        <v>95</v>
      </c>
      <c r="E40" s="34"/>
      <c r="F40" s="20" t="str">
        <f>IF(SUM(D40*E40)=0,"",SUM(D40*E40))</f>
        <v/>
      </c>
    </row>
    <row r="41" spans="1:6" x14ac:dyDescent="0.2">
      <c r="B41" s="36"/>
      <c r="D41" s="34"/>
      <c r="E41" s="34"/>
      <c r="F41" s="20"/>
    </row>
    <row r="42" spans="1:6" ht="167.25" x14ac:dyDescent="0.2">
      <c r="A42" s="1">
        <v>5</v>
      </c>
      <c r="B42" s="54" t="s">
        <v>86</v>
      </c>
      <c r="C42" s="19" t="s">
        <v>9</v>
      </c>
      <c r="D42" s="34">
        <v>5</v>
      </c>
      <c r="E42" s="34"/>
      <c r="F42" s="20" t="str">
        <f>IF(SUM(D42*E42)=0,"",SUM(D42*E42))</f>
        <v/>
      </c>
    </row>
    <row r="43" spans="1:6" x14ac:dyDescent="0.2">
      <c r="B43" s="36"/>
      <c r="D43" s="92"/>
      <c r="E43" s="34"/>
      <c r="F43" s="20"/>
    </row>
    <row r="44" spans="1:6" ht="205.5" x14ac:dyDescent="0.2">
      <c r="A44" s="1">
        <v>6</v>
      </c>
      <c r="B44" s="64" t="s">
        <v>51</v>
      </c>
      <c r="C44" s="77" t="s">
        <v>31</v>
      </c>
      <c r="D44" s="34">
        <v>1.6</v>
      </c>
      <c r="E44" s="34"/>
      <c r="F44" s="20" t="str">
        <f>IF(SUM(D44*E44)=0,"",SUM(D44*E44))</f>
        <v/>
      </c>
    </row>
    <row r="45" spans="1:6" x14ac:dyDescent="0.2">
      <c r="B45" s="36"/>
      <c r="D45" s="92"/>
      <c r="E45" s="34"/>
      <c r="F45" s="20"/>
    </row>
    <row r="46" spans="1:6" ht="13.5" thickBot="1" x14ac:dyDescent="0.25">
      <c r="B46" s="43" t="s">
        <v>29</v>
      </c>
      <c r="C46" s="44"/>
      <c r="D46" s="95"/>
      <c r="E46" s="45"/>
      <c r="F46" s="46" t="str">
        <f>IF(SUM(F33:F45)=0,"",SUM(F33:F45))</f>
        <v/>
      </c>
    </row>
    <row r="47" spans="1:6" ht="13.5" thickTop="1" x14ac:dyDescent="0.2">
      <c r="B47" s="21"/>
      <c r="C47" s="23"/>
      <c r="F47" s="13"/>
    </row>
    <row r="48" spans="1:6" ht="15.75" x14ac:dyDescent="0.2">
      <c r="B48" s="47"/>
      <c r="C48" s="23"/>
    </row>
    <row r="49" spans="1:13" ht="15.75" x14ac:dyDescent="0.25">
      <c r="A49" s="40" t="s">
        <v>104</v>
      </c>
      <c r="B49" s="16" t="s">
        <v>105</v>
      </c>
      <c r="C49" s="41"/>
      <c r="D49" s="88"/>
      <c r="E49" s="17"/>
      <c r="F49" s="41"/>
    </row>
    <row r="50" spans="1:13" ht="15.75" x14ac:dyDescent="0.25">
      <c r="A50" s="40"/>
      <c r="B50" s="191"/>
      <c r="C50" s="41"/>
      <c r="D50" s="88"/>
      <c r="E50" s="17"/>
      <c r="F50" s="41"/>
    </row>
    <row r="51" spans="1:13" ht="76.5" x14ac:dyDescent="0.2">
      <c r="A51" s="1">
        <v>1</v>
      </c>
      <c r="B51" s="48" t="s">
        <v>106</v>
      </c>
    </row>
    <row r="52" spans="1:13" x14ac:dyDescent="0.2">
      <c r="B52" s="2" t="s">
        <v>107</v>
      </c>
      <c r="D52" s="92"/>
      <c r="E52" s="34"/>
      <c r="F52" s="20"/>
    </row>
    <row r="53" spans="1:13" x14ac:dyDescent="0.2">
      <c r="B53" s="2" t="s">
        <v>108</v>
      </c>
      <c r="C53" s="19" t="s">
        <v>11</v>
      </c>
      <c r="D53" s="34">
        <v>2</v>
      </c>
      <c r="E53" s="34"/>
      <c r="F53" s="20" t="str">
        <f>IF(SUM(D53*E53)=0,"",SUM(D53*E53))</f>
        <v/>
      </c>
    </row>
    <row r="54" spans="1:13" x14ac:dyDescent="0.2">
      <c r="D54" s="92"/>
      <c r="E54" s="34"/>
      <c r="F54" s="20"/>
    </row>
    <row r="55" spans="1:13" s="70" customFormat="1" x14ac:dyDescent="0.2">
      <c r="A55" s="192">
        <v>2</v>
      </c>
      <c r="B55" s="193" t="s">
        <v>109</v>
      </c>
      <c r="C55" s="173"/>
      <c r="D55" s="128"/>
      <c r="E55" s="194"/>
      <c r="F55" s="62" t="str">
        <f>IF(SUM(D55*E55)=0,"",SUM(D55*E55))</f>
        <v/>
      </c>
    </row>
    <row r="56" spans="1:13" s="70" customFormat="1" ht="76.5" x14ac:dyDescent="0.2">
      <c r="A56" s="195"/>
      <c r="B56" s="196" t="s">
        <v>110</v>
      </c>
      <c r="C56" s="173"/>
      <c r="D56" s="128"/>
      <c r="E56" s="194"/>
      <c r="F56" s="62" t="str">
        <f>IF(SUM(D56*E56)=0,"",SUM(D56*E56))</f>
        <v/>
      </c>
    </row>
    <row r="57" spans="1:13" x14ac:dyDescent="0.2">
      <c r="B57" s="69" t="s">
        <v>111</v>
      </c>
    </row>
    <row r="58" spans="1:13" ht="14.25" x14ac:dyDescent="0.2">
      <c r="B58" s="197" t="s">
        <v>112</v>
      </c>
      <c r="C58" s="71" t="s">
        <v>13</v>
      </c>
      <c r="D58" s="198">
        <v>10</v>
      </c>
      <c r="E58" s="194"/>
      <c r="F58" s="62" t="str">
        <f>IF(SUM(D58*E58)=0,"",SUM(D58*E58))</f>
        <v/>
      </c>
    </row>
    <row r="59" spans="1:13" x14ac:dyDescent="0.2">
      <c r="B59" s="2" t="s">
        <v>113</v>
      </c>
    </row>
    <row r="60" spans="1:13" s="70" customFormat="1" x14ac:dyDescent="0.2">
      <c r="A60" s="199"/>
      <c r="B60" s="18" t="s">
        <v>114</v>
      </c>
      <c r="C60" s="200" t="s">
        <v>69</v>
      </c>
      <c r="D60" s="201">
        <v>8</v>
      </c>
      <c r="E60" s="194"/>
      <c r="F60" s="24" t="str">
        <f>IF(SUM(D60*E60)=0,"",SUM(D60*E60))</f>
        <v/>
      </c>
    </row>
    <row r="61" spans="1:13" x14ac:dyDescent="0.2">
      <c r="B61" s="196"/>
      <c r="C61" s="173"/>
      <c r="D61" s="128"/>
      <c r="E61" s="194"/>
      <c r="F61" s="62"/>
    </row>
    <row r="62" spans="1:13" ht="13.5" thickBot="1" x14ac:dyDescent="0.25">
      <c r="B62" s="202" t="s">
        <v>115</v>
      </c>
      <c r="C62" s="44"/>
      <c r="D62" s="95"/>
      <c r="E62" s="45"/>
      <c r="F62" s="46" t="str">
        <f>IF(SUM(F51:F61)=0,"",SUM(F51:F61))</f>
        <v/>
      </c>
    </row>
    <row r="63" spans="1:13" ht="15.75" thickTop="1" x14ac:dyDescent="0.25">
      <c r="B63" s="203"/>
      <c r="F63" s="49"/>
    </row>
    <row r="64" spans="1:13" s="159" customFormat="1" ht="14.25" x14ac:dyDescent="0.2">
      <c r="A64" s="3"/>
      <c r="B64" s="157" t="s">
        <v>117</v>
      </c>
      <c r="C64" s="158"/>
      <c r="D64" s="158"/>
      <c r="E64" s="158"/>
      <c r="F64" s="158"/>
      <c r="I64" s="160"/>
      <c r="J64" s="161"/>
      <c r="K64" s="161"/>
      <c r="L64" s="161"/>
      <c r="M64" s="161"/>
    </row>
    <row r="65" spans="1:13" x14ac:dyDescent="0.2">
      <c r="B65" s="21"/>
      <c r="C65" s="23"/>
      <c r="F65" s="13"/>
    </row>
    <row r="66" spans="1:13" s="159" customFormat="1" ht="194.25" x14ac:dyDescent="0.2">
      <c r="A66" s="181">
        <v>1</v>
      </c>
      <c r="B66" s="69" t="s">
        <v>118</v>
      </c>
      <c r="C66" s="162"/>
      <c r="D66" s="163"/>
      <c r="E66" s="155"/>
      <c r="F66" s="20" t="str">
        <f>IF(SUM(D66*E66)=0,"",SUM(D66*E66))</f>
        <v/>
      </c>
      <c r="I66" s="160"/>
      <c r="J66" s="161"/>
      <c r="K66" s="161"/>
      <c r="L66" s="161"/>
      <c r="M66" s="161"/>
    </row>
    <row r="67" spans="1:13" s="159" customFormat="1" ht="14.25" x14ac:dyDescent="0.2">
      <c r="A67" s="164"/>
      <c r="B67" s="69" t="s">
        <v>87</v>
      </c>
      <c r="C67" s="35" t="s">
        <v>9</v>
      </c>
      <c r="D67" s="165">
        <v>3</v>
      </c>
      <c r="E67" s="155"/>
      <c r="F67" s="20" t="str">
        <f>IF(SUM(D67*E67)=0,"",SUM(D67*E67))</f>
        <v/>
      </c>
      <c r="I67" s="161"/>
      <c r="J67" s="161"/>
      <c r="K67" s="161"/>
      <c r="L67" s="161"/>
      <c r="M67" s="161"/>
    </row>
    <row r="68" spans="1:13" x14ac:dyDescent="0.2">
      <c r="B68" s="18"/>
      <c r="D68" s="4"/>
      <c r="F68" s="20"/>
      <c r="I68" s="129"/>
      <c r="J68" s="129"/>
      <c r="K68" s="129"/>
      <c r="L68" s="129"/>
      <c r="M68" s="129"/>
    </row>
    <row r="69" spans="1:13" ht="13.5" thickBot="1" x14ac:dyDescent="0.25">
      <c r="B69" s="166" t="s">
        <v>66</v>
      </c>
      <c r="C69" s="44"/>
      <c r="D69" s="45"/>
      <c r="E69" s="45"/>
      <c r="F69" s="46" t="str">
        <f>IF(SUM(F66:F68)=0,"",SUM(F66:F68))</f>
        <v/>
      </c>
      <c r="I69" s="129"/>
      <c r="J69" s="129"/>
      <c r="K69" s="129"/>
      <c r="L69" s="129"/>
      <c r="M69" s="129"/>
    </row>
    <row r="70" spans="1:13" ht="13.5" thickTop="1" x14ac:dyDescent="0.2">
      <c r="B70" s="51"/>
    </row>
    <row r="71" spans="1:13" x14ac:dyDescent="0.2">
      <c r="B71" s="108"/>
    </row>
    <row r="72" spans="1:13" x14ac:dyDescent="0.2">
      <c r="B72" s="84" t="s">
        <v>15</v>
      </c>
      <c r="D72" s="138"/>
    </row>
    <row r="73" spans="1:13" x14ac:dyDescent="0.2">
      <c r="B73" s="63"/>
      <c r="D73" s="138"/>
    </row>
    <row r="74" spans="1:13" ht="127.5" x14ac:dyDescent="0.2">
      <c r="B74" s="85" t="s">
        <v>37</v>
      </c>
      <c r="D74" s="138"/>
    </row>
    <row r="75" spans="1:13" x14ac:dyDescent="0.2">
      <c r="B75" s="115"/>
    </row>
    <row r="76" spans="1:13" x14ac:dyDescent="0.2">
      <c r="B76" s="52"/>
    </row>
    <row r="77" spans="1:13" x14ac:dyDescent="0.2">
      <c r="A77" s="3"/>
      <c r="B77" s="54"/>
      <c r="C77" s="102"/>
      <c r="D77" s="94"/>
      <c r="E77" s="55"/>
      <c r="F77" s="56"/>
    </row>
    <row r="78" spans="1:13" ht="15" x14ac:dyDescent="0.2">
      <c r="B78" s="57" t="s">
        <v>16</v>
      </c>
      <c r="C78" s="23"/>
    </row>
    <row r="79" spans="1:13" x14ac:dyDescent="0.2">
      <c r="B79" s="42"/>
      <c r="D79" s="208"/>
      <c r="E79" s="208"/>
      <c r="F79" s="208"/>
    </row>
    <row r="80" spans="1:13" x14ac:dyDescent="0.2">
      <c r="B80" s="48"/>
    </row>
    <row r="81" spans="1:6" x14ac:dyDescent="0.2">
      <c r="B81" s="42"/>
    </row>
    <row r="82" spans="1:6" x14ac:dyDescent="0.2">
      <c r="A82" s="109" t="s">
        <v>17</v>
      </c>
      <c r="B82" s="110" t="s">
        <v>18</v>
      </c>
      <c r="C82" s="111" t="s">
        <v>14</v>
      </c>
      <c r="D82" s="112"/>
      <c r="E82" s="113"/>
      <c r="F82" s="114" t="str">
        <f>IF(SUM(F13:F13)=0,"",SUM(F13:F13))</f>
        <v/>
      </c>
    </row>
    <row r="83" spans="1:6" x14ac:dyDescent="0.2">
      <c r="A83" s="12"/>
      <c r="B83" s="42"/>
      <c r="F83" s="4"/>
    </row>
    <row r="84" spans="1:6" x14ac:dyDescent="0.2">
      <c r="A84" s="109" t="s">
        <v>19</v>
      </c>
      <c r="B84" s="110" t="s">
        <v>20</v>
      </c>
      <c r="C84" s="111"/>
      <c r="D84" s="112"/>
      <c r="E84" s="113"/>
      <c r="F84" s="114" t="str">
        <f>IF(SUM(F28:F28)=0,"",SUM(F28:F28))</f>
        <v/>
      </c>
    </row>
    <row r="85" spans="1:6" x14ac:dyDescent="0.2">
      <c r="A85" s="12"/>
      <c r="B85" s="42"/>
      <c r="F85" s="4"/>
    </row>
    <row r="86" spans="1:6" x14ac:dyDescent="0.2">
      <c r="A86" s="109" t="s">
        <v>21</v>
      </c>
      <c r="B86" s="110" t="s">
        <v>35</v>
      </c>
      <c r="C86" s="111"/>
      <c r="D86" s="112"/>
      <c r="E86" s="113"/>
      <c r="F86" s="114" t="str">
        <f>IF(SUM(F46:F46)=0,"",SUM(F46:F46))</f>
        <v/>
      </c>
    </row>
    <row r="87" spans="1:6" x14ac:dyDescent="0.2">
      <c r="A87" s="12"/>
      <c r="B87" s="42"/>
      <c r="F87" s="4"/>
    </row>
    <row r="88" spans="1:6" x14ac:dyDescent="0.2">
      <c r="A88" s="109" t="s">
        <v>116</v>
      </c>
      <c r="B88" s="204" t="s">
        <v>115</v>
      </c>
      <c r="C88" s="205"/>
      <c r="D88" s="112"/>
      <c r="E88" s="113"/>
      <c r="F88" s="114" t="str">
        <f>$F$62</f>
        <v/>
      </c>
    </row>
    <row r="89" spans="1:6" ht="15" x14ac:dyDescent="0.25">
      <c r="A89" s="12"/>
      <c r="B89" s="42"/>
      <c r="F89" s="49"/>
    </row>
    <row r="90" spans="1:6" x14ac:dyDescent="0.2">
      <c r="A90" s="109" t="s">
        <v>119</v>
      </c>
      <c r="B90" s="204" t="s">
        <v>120</v>
      </c>
      <c r="C90" s="205"/>
      <c r="D90" s="112"/>
      <c r="E90" s="113"/>
      <c r="F90" s="114" t="str">
        <f>F69</f>
        <v/>
      </c>
    </row>
    <row r="91" spans="1:6" ht="15" x14ac:dyDescent="0.25">
      <c r="A91" s="12"/>
      <c r="B91" s="58" t="s">
        <v>22</v>
      </c>
      <c r="C91" s="116"/>
      <c r="D91" s="117"/>
      <c r="E91" s="49"/>
      <c r="F91" s="49" t="str">
        <f>IF(SUM(F81:F90)=0,"",SUM(F81:F90))</f>
        <v/>
      </c>
    </row>
    <row r="92" spans="1:6" ht="15.75" thickBot="1" x14ac:dyDescent="0.3">
      <c r="A92" s="12"/>
      <c r="B92" s="59" t="s">
        <v>23</v>
      </c>
      <c r="C92" s="118"/>
      <c r="D92" s="119"/>
      <c r="E92" s="120"/>
      <c r="F92" s="121" t="str">
        <f>IF(SUM(F81:F87)=0,"",F91*25%)</f>
        <v/>
      </c>
    </row>
    <row r="93" spans="1:6" ht="15.75" thickTop="1" x14ac:dyDescent="0.25">
      <c r="B93" s="59" t="s">
        <v>34</v>
      </c>
      <c r="C93" s="103"/>
      <c r="D93" s="96"/>
      <c r="E93" s="61"/>
      <c r="F93" s="49" t="str">
        <f>IF(SUM(F91:F92)=0,"",SUM(F91:F92))</f>
        <v/>
      </c>
    </row>
  </sheetData>
  <sheetProtection selectLockedCells="1" selectUnlockedCells="1"/>
  <mergeCells count="2">
    <mergeCell ref="B13:E13"/>
    <mergeCell ref="D79:F79"/>
  </mergeCells>
  <pageMargins left="0.98425196850393704" right="0.27559055118110237" top="0.86614173228346458" bottom="0.98425196850393704" header="0.51181102362204722" footer="0.51181102362204722"/>
  <pageSetup paperSize="9" firstPageNumber="20" orientation="portrait" horizontalDpi="300" verticalDpi="300" r:id="rId1"/>
  <headerFooter alignWithMargins="0">
    <oddHeader>&amp;L&amp;8       REKONSTRUKCIJA I IZGRADNJA 
       PJEŠAČKIH STAZA U NASELJU VUKA I HRASTOVAC</oddHeader>
    <oddFooter>&amp;R&amp;P</oddFooter>
  </headerFooter>
  <rowBreaks count="2" manualBreakCount="2">
    <brk id="48"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87"/>
  <sheetViews>
    <sheetView view="pageLayout" topLeftCell="A10" zoomScaleNormal="100" zoomScaleSheetLayoutView="100" workbookViewId="0">
      <selection activeCell="E51" sqref="E51"/>
    </sheetView>
  </sheetViews>
  <sheetFormatPr defaultColWidth="8.85546875" defaultRowHeight="12.75" x14ac:dyDescent="0.2"/>
  <cols>
    <col min="1" max="1" width="4.85546875" style="22" customWidth="1"/>
    <col min="2" max="2" width="44.140625" style="2" customWidth="1"/>
    <col min="3" max="3" width="7.5703125" style="19" customWidth="1"/>
    <col min="4" max="4" width="9.7109375" style="89" customWidth="1"/>
    <col min="5" max="5" width="10.42578125" style="4" customWidth="1"/>
    <col min="6" max="6" width="13.140625" style="5" customWidth="1"/>
    <col min="7" max="7" width="0" style="3" hidden="1" customWidth="1"/>
    <col min="8" max="8" width="10.140625" style="3" customWidth="1"/>
    <col min="9" max="16384" width="8.85546875" style="3"/>
  </cols>
  <sheetData>
    <row r="1" spans="1:11" ht="24" x14ac:dyDescent="0.2">
      <c r="A1" s="6" t="s">
        <v>4</v>
      </c>
      <c r="B1" s="7" t="s">
        <v>5</v>
      </c>
      <c r="C1" s="8" t="s">
        <v>6</v>
      </c>
      <c r="D1" s="7" t="s">
        <v>0</v>
      </c>
      <c r="E1" s="7" t="s">
        <v>7</v>
      </c>
      <c r="F1" s="7" t="s">
        <v>3</v>
      </c>
    </row>
    <row r="2" spans="1:11" x14ac:dyDescent="0.2">
      <c r="A2" s="186"/>
      <c r="B2" s="10"/>
      <c r="C2" s="11"/>
      <c r="D2" s="86"/>
      <c r="E2" s="10"/>
      <c r="F2" s="10"/>
    </row>
    <row r="3" spans="1:11" x14ac:dyDescent="0.2">
      <c r="A3" s="186"/>
      <c r="B3" s="139" t="s">
        <v>72</v>
      </c>
      <c r="C3" s="11"/>
      <c r="D3" s="86"/>
      <c r="E3" s="10"/>
      <c r="F3" s="10"/>
    </row>
    <row r="4" spans="1:11" ht="25.5" x14ac:dyDescent="0.2">
      <c r="B4" s="130" t="s">
        <v>73</v>
      </c>
      <c r="C4" s="98"/>
      <c r="D4" s="87"/>
      <c r="E4" s="13"/>
      <c r="F4" s="14"/>
    </row>
    <row r="5" spans="1:11" x14ac:dyDescent="0.2">
      <c r="B5" s="21"/>
      <c r="C5" s="98"/>
      <c r="D5" s="87"/>
      <c r="E5" s="13"/>
      <c r="F5" s="14"/>
    </row>
    <row r="6" spans="1:11" x14ac:dyDescent="0.2">
      <c r="A6" s="187"/>
      <c r="B6" s="16" t="s">
        <v>8</v>
      </c>
      <c r="C6" s="99"/>
      <c r="D6" s="88"/>
      <c r="E6" s="17"/>
      <c r="F6" s="17"/>
    </row>
    <row r="7" spans="1:11" x14ac:dyDescent="0.2">
      <c r="B7" s="12"/>
      <c r="C7" s="98"/>
      <c r="D7" s="87"/>
      <c r="E7" s="13"/>
      <c r="F7" s="14"/>
    </row>
    <row r="8" spans="1:11" ht="51" x14ac:dyDescent="0.2">
      <c r="A8" s="22">
        <v>1</v>
      </c>
      <c r="B8" s="18" t="s">
        <v>26</v>
      </c>
    </row>
    <row r="9" spans="1:11" ht="14.25" x14ac:dyDescent="0.2">
      <c r="B9" s="18" t="s">
        <v>40</v>
      </c>
      <c r="C9" s="19" t="s">
        <v>9</v>
      </c>
      <c r="D9" s="4">
        <v>638.35</v>
      </c>
      <c r="F9" s="20" t="str">
        <f>IF(SUM(D9*E9)=0,"",SUM(D9*E9))</f>
        <v/>
      </c>
    </row>
    <row r="10" spans="1:11" x14ac:dyDescent="0.2">
      <c r="B10" s="21"/>
    </row>
    <row r="11" spans="1:11" ht="132" x14ac:dyDescent="0.2">
      <c r="A11" s="22">
        <v>2</v>
      </c>
      <c r="B11" s="104" t="s">
        <v>47</v>
      </c>
      <c r="C11" s="19" t="s">
        <v>11</v>
      </c>
      <c r="D11" s="4">
        <v>7</v>
      </c>
      <c r="F11" s="20" t="str">
        <f>IF(SUM(D11*E11)=0,"",SUM(D11*E11))</f>
        <v/>
      </c>
      <c r="H11" s="32"/>
      <c r="I11" s="32"/>
      <c r="J11" s="32"/>
      <c r="K11" s="32"/>
    </row>
    <row r="12" spans="1:11" s="67" customFormat="1" ht="9.75" customHeight="1" x14ac:dyDescent="0.2">
      <c r="A12" s="68"/>
      <c r="B12" s="97"/>
      <c r="C12" s="65"/>
      <c r="D12" s="167"/>
      <c r="E12" s="83"/>
      <c r="F12" s="66"/>
      <c r="H12" s="81"/>
      <c r="I12" s="81"/>
      <c r="K12" s="81"/>
    </row>
    <row r="13" spans="1:11" ht="76.5" x14ac:dyDescent="0.2">
      <c r="A13" s="22">
        <v>3</v>
      </c>
      <c r="B13" s="2" t="s">
        <v>49</v>
      </c>
      <c r="C13" s="19" t="s">
        <v>9</v>
      </c>
      <c r="D13" s="4">
        <v>20</v>
      </c>
      <c r="F13" s="20" t="str">
        <f>IF(SUM(D13*E13)=0,"",SUM(D13*E13))</f>
        <v/>
      </c>
    </row>
    <row r="14" spans="1:11" x14ac:dyDescent="0.2">
      <c r="B14" s="21"/>
    </row>
    <row r="15" spans="1:11" s="67" customFormat="1" ht="167.25" customHeight="1" x14ac:dyDescent="0.2">
      <c r="A15" s="68">
        <v>4</v>
      </c>
      <c r="B15" s="97" t="s">
        <v>74</v>
      </c>
      <c r="C15" s="65" t="s">
        <v>13</v>
      </c>
      <c r="D15" s="82">
        <v>710</v>
      </c>
      <c r="E15" s="83"/>
      <c r="F15" s="66" t="str">
        <f>IF(SUM(D15*E15)=0,"",SUM(D15*E15))</f>
        <v/>
      </c>
      <c r="H15" s="81"/>
      <c r="I15" s="81"/>
      <c r="K15" s="81"/>
    </row>
    <row r="16" spans="1:11" s="67" customFormat="1" ht="13.5" x14ac:dyDescent="0.2">
      <c r="A16" s="68"/>
      <c r="B16" s="97" t="s">
        <v>46</v>
      </c>
      <c r="C16" s="122" t="s">
        <v>44</v>
      </c>
      <c r="D16" s="82">
        <v>280</v>
      </c>
      <c r="E16" s="83"/>
      <c r="F16" s="66" t="str">
        <f>IF(SUM(D16*E16)=0,"",SUM(D16*E16))</f>
        <v/>
      </c>
      <c r="H16" s="81"/>
      <c r="I16" s="81"/>
      <c r="K16" s="81"/>
    </row>
    <row r="17" spans="1:13" x14ac:dyDescent="0.2">
      <c r="B17" s="105"/>
      <c r="F17" s="20"/>
      <c r="H17" s="32"/>
      <c r="I17" s="32"/>
      <c r="J17" s="32"/>
      <c r="K17" s="32"/>
    </row>
    <row r="18" spans="1:13" ht="44.25" customHeight="1" x14ac:dyDescent="0.2">
      <c r="A18" s="22">
        <v>5</v>
      </c>
      <c r="B18" s="54" t="s">
        <v>92</v>
      </c>
      <c r="D18" s="34"/>
      <c r="E18" s="34"/>
      <c r="F18" s="20"/>
    </row>
    <row r="19" spans="1:13" ht="108" x14ac:dyDescent="0.2">
      <c r="B19" s="168" t="s">
        <v>93</v>
      </c>
      <c r="C19" s="3"/>
      <c r="D19" s="3"/>
      <c r="E19" s="3"/>
      <c r="F19" s="3"/>
    </row>
    <row r="20" spans="1:13" x14ac:dyDescent="0.2">
      <c r="B20" s="168" t="s">
        <v>98</v>
      </c>
      <c r="C20" s="122" t="s">
        <v>69</v>
      </c>
      <c r="D20" s="169">
        <v>15</v>
      </c>
      <c r="E20" s="170"/>
      <c r="F20" s="171" t="str">
        <f>IF(SUM(D20*E20)=0,"",SUM(D20*E20))</f>
        <v/>
      </c>
    </row>
    <row r="21" spans="1:13" x14ac:dyDescent="0.2">
      <c r="B21" s="168" t="s">
        <v>97</v>
      </c>
      <c r="C21" s="122" t="s">
        <v>69</v>
      </c>
      <c r="D21" s="169">
        <v>35</v>
      </c>
      <c r="E21" s="170"/>
      <c r="F21" s="171" t="str">
        <f>IF(SUM(D21*E21)=0,"",SUM(D21*E21))</f>
        <v/>
      </c>
    </row>
    <row r="22" spans="1:13" x14ac:dyDescent="0.2">
      <c r="B22" s="54"/>
      <c r="D22" s="138"/>
      <c r="F22" s="20"/>
    </row>
    <row r="23" spans="1:13" s="67" customFormat="1" ht="90.75" customHeight="1" x14ac:dyDescent="0.2">
      <c r="A23" s="68">
        <v>6</v>
      </c>
      <c r="B23" s="172" t="s">
        <v>88</v>
      </c>
      <c r="C23" s="173"/>
      <c r="D23" s="174"/>
      <c r="E23" s="175"/>
      <c r="F23" s="66"/>
      <c r="H23" s="81"/>
      <c r="I23" s="176"/>
      <c r="J23" s="177"/>
      <c r="K23" s="176"/>
      <c r="L23" s="177"/>
      <c r="M23" s="177"/>
    </row>
    <row r="24" spans="1:13" s="67" customFormat="1" x14ac:dyDescent="0.2">
      <c r="A24" s="68"/>
      <c r="B24" s="172" t="s">
        <v>96</v>
      </c>
      <c r="C24" s="173" t="s">
        <v>11</v>
      </c>
      <c r="D24" s="174">
        <v>16</v>
      </c>
      <c r="E24" s="175"/>
      <c r="F24" s="66" t="str">
        <f>IF(SUM(D24*E24)=0,"",SUM(D24*E24))</f>
        <v/>
      </c>
      <c r="H24" s="81"/>
      <c r="I24" s="176"/>
      <c r="J24" s="177"/>
      <c r="K24" s="176"/>
      <c r="L24" s="177"/>
      <c r="M24" s="177"/>
    </row>
    <row r="25" spans="1:13" s="67" customFormat="1" x14ac:dyDescent="0.2">
      <c r="A25" s="68"/>
      <c r="B25" s="172" t="s">
        <v>71</v>
      </c>
      <c r="C25" s="173" t="s">
        <v>11</v>
      </c>
      <c r="D25" s="174">
        <v>11</v>
      </c>
      <c r="E25" s="175"/>
      <c r="F25" s="66" t="str">
        <f>IF(SUM(D25*E25)=0,"",SUM(D25*E25))</f>
        <v/>
      </c>
      <c r="H25" s="81"/>
      <c r="I25" s="176"/>
      <c r="J25" s="177"/>
      <c r="K25" s="176"/>
      <c r="L25" s="177"/>
      <c r="M25" s="177"/>
    </row>
    <row r="26" spans="1:13" x14ac:dyDescent="0.2">
      <c r="C26" s="23"/>
      <c r="F26" s="20"/>
    </row>
    <row r="27" spans="1:13" ht="12.75" customHeight="1" x14ac:dyDescent="0.2">
      <c r="B27" s="207" t="s">
        <v>28</v>
      </c>
      <c r="C27" s="207"/>
      <c r="D27" s="207"/>
      <c r="E27" s="207"/>
      <c r="F27" s="26" t="str">
        <f>IF(SUM(F8:F26)=0,"",SUM(F8:F26))</f>
        <v/>
      </c>
    </row>
    <row r="28" spans="1:13" ht="12.75" customHeight="1" x14ac:dyDescent="0.2">
      <c r="B28" s="27"/>
      <c r="C28" s="27"/>
      <c r="D28" s="27"/>
      <c r="E28" s="27"/>
      <c r="F28" s="13"/>
    </row>
    <row r="29" spans="1:13" ht="12.75" customHeight="1" x14ac:dyDescent="0.2">
      <c r="B29" s="27"/>
      <c r="C29" s="27"/>
      <c r="D29" s="27"/>
      <c r="E29" s="27"/>
      <c r="F29" s="13"/>
    </row>
    <row r="30" spans="1:13" x14ac:dyDescent="0.2">
      <c r="A30" s="188"/>
      <c r="B30" s="30" t="s">
        <v>12</v>
      </c>
      <c r="C30" s="99"/>
      <c r="D30" s="88"/>
      <c r="E30" s="17"/>
      <c r="F30" s="17"/>
    </row>
    <row r="31" spans="1:13" x14ac:dyDescent="0.2">
      <c r="A31" s="188"/>
      <c r="B31" s="30"/>
      <c r="C31" s="99"/>
      <c r="D31" s="88"/>
      <c r="E31" s="17"/>
      <c r="F31" s="17"/>
    </row>
    <row r="32" spans="1:13" ht="153" x14ac:dyDescent="0.2">
      <c r="A32" s="22" t="s">
        <v>1</v>
      </c>
      <c r="B32" s="18" t="s">
        <v>48</v>
      </c>
      <c r="C32" s="19" t="s">
        <v>10</v>
      </c>
      <c r="D32" s="4">
        <v>155</v>
      </c>
      <c r="F32" s="20" t="str">
        <f>IF(SUM(D32*E32)=0,"",SUM(D32*E32))</f>
        <v/>
      </c>
    </row>
    <row r="33" spans="1:6" x14ac:dyDescent="0.2">
      <c r="B33" s="106"/>
    </row>
    <row r="34" spans="1:6" ht="65.25" x14ac:dyDescent="0.2">
      <c r="A34" s="22" t="s">
        <v>2</v>
      </c>
      <c r="B34" s="69" t="s">
        <v>43</v>
      </c>
      <c r="C34" s="19" t="s">
        <v>13</v>
      </c>
      <c r="D34" s="4">
        <v>1085</v>
      </c>
      <c r="F34" s="20" t="str">
        <f>IF(SUM(D34*E34)=0,"",SUM(D34*E34))</f>
        <v/>
      </c>
    </row>
    <row r="35" spans="1:6" x14ac:dyDescent="0.2">
      <c r="B35" s="36"/>
      <c r="C35" s="33"/>
      <c r="D35" s="91"/>
      <c r="E35" s="34"/>
      <c r="F35" s="20"/>
    </row>
    <row r="36" spans="1:6" ht="63.75" x14ac:dyDescent="0.2">
      <c r="A36" s="22">
        <v>3</v>
      </c>
      <c r="B36" s="31" t="s">
        <v>58</v>
      </c>
      <c r="C36" s="35"/>
      <c r="D36" s="92"/>
      <c r="E36" s="34"/>
      <c r="F36" s="34"/>
    </row>
    <row r="37" spans="1:6" ht="14.25" x14ac:dyDescent="0.2">
      <c r="B37" s="36" t="s">
        <v>41</v>
      </c>
      <c r="C37" s="35" t="s">
        <v>10</v>
      </c>
      <c r="D37" s="34">
        <v>48</v>
      </c>
      <c r="E37" s="34"/>
      <c r="F37" s="20" t="str">
        <f>IF(SUM(D37*E37)=0,"",SUM(D37*E37))</f>
        <v/>
      </c>
    </row>
    <row r="38" spans="1:6" x14ac:dyDescent="0.2">
      <c r="B38" s="36"/>
      <c r="C38" s="33"/>
      <c r="D38" s="91"/>
      <c r="E38" s="34"/>
      <c r="F38" s="20"/>
    </row>
    <row r="39" spans="1:6" ht="89.25" x14ac:dyDescent="0.2">
      <c r="A39" s="22">
        <v>4</v>
      </c>
      <c r="B39" s="31" t="s">
        <v>24</v>
      </c>
      <c r="C39" s="35"/>
      <c r="D39" s="92"/>
      <c r="E39" s="34"/>
      <c r="F39" s="34"/>
    </row>
    <row r="40" spans="1:6" ht="14.25" x14ac:dyDescent="0.2">
      <c r="B40" s="36" t="s">
        <v>42</v>
      </c>
      <c r="C40" s="35" t="s">
        <v>10</v>
      </c>
      <c r="D40" s="34">
        <v>107</v>
      </c>
      <c r="E40" s="34"/>
      <c r="F40" s="20" t="str">
        <f>IF(SUM(D40*E40)=0,"",SUM(D40*E40))</f>
        <v/>
      </c>
    </row>
    <row r="41" spans="1:6" x14ac:dyDescent="0.2">
      <c r="B41" s="36"/>
      <c r="C41" s="35"/>
      <c r="D41" s="34"/>
      <c r="E41" s="34"/>
      <c r="F41" s="20"/>
    </row>
    <row r="42" spans="1:6" s="39" customFormat="1" x14ac:dyDescent="0.2">
      <c r="A42" s="37"/>
      <c r="B42" s="25" t="s">
        <v>27</v>
      </c>
      <c r="C42" s="100"/>
      <c r="D42" s="93"/>
      <c r="E42" s="38"/>
      <c r="F42" s="26" t="str">
        <f>IF(SUM(F32:F40)=0,"",SUM(F32:F40))</f>
        <v/>
      </c>
    </row>
    <row r="43" spans="1:6" s="39" customFormat="1" x14ac:dyDescent="0.2">
      <c r="A43" s="37"/>
      <c r="B43" s="27"/>
      <c r="C43" s="71"/>
      <c r="D43" s="90"/>
      <c r="E43" s="28"/>
      <c r="F43" s="13"/>
    </row>
    <row r="44" spans="1:6" s="39" customFormat="1" x14ac:dyDescent="0.2">
      <c r="A44" s="37"/>
      <c r="B44" s="27"/>
      <c r="C44" s="71"/>
      <c r="D44" s="90"/>
      <c r="E44" s="28"/>
      <c r="F44" s="13"/>
    </row>
    <row r="45" spans="1:6" ht="15" x14ac:dyDescent="0.2">
      <c r="A45" s="189"/>
      <c r="B45" s="16" t="s">
        <v>25</v>
      </c>
      <c r="C45" s="101"/>
      <c r="D45" s="88"/>
      <c r="E45" s="17"/>
      <c r="F45" s="41"/>
    </row>
    <row r="47" spans="1:6" ht="147.75" customHeight="1" x14ac:dyDescent="0.2">
      <c r="A47" s="22">
        <v>1</v>
      </c>
      <c r="B47" s="2" t="s">
        <v>91</v>
      </c>
      <c r="C47" s="35" t="s">
        <v>10</v>
      </c>
      <c r="D47" s="34">
        <v>245</v>
      </c>
      <c r="E47" s="34"/>
      <c r="F47" s="20" t="str">
        <f>IF(SUM(D47*E47)=0,"",SUM(D47*E47))</f>
        <v/>
      </c>
    </row>
    <row r="48" spans="1:6" x14ac:dyDescent="0.2">
      <c r="C48" s="35"/>
      <c r="D48" s="92"/>
      <c r="E48" s="34"/>
      <c r="F48" s="20"/>
    </row>
    <row r="49" spans="1:13" ht="120" x14ac:dyDescent="0.2">
      <c r="A49" s="22">
        <v>2</v>
      </c>
      <c r="B49" s="106" t="s">
        <v>38</v>
      </c>
      <c r="C49" s="35" t="s">
        <v>39</v>
      </c>
      <c r="D49" s="34">
        <v>795</v>
      </c>
      <c r="E49" s="34"/>
      <c r="F49" s="20" t="str">
        <f>IF(SUM(D49*E49)=0,"",SUM(D49*E49))</f>
        <v/>
      </c>
    </row>
    <row r="50" spans="1:13" x14ac:dyDescent="0.2">
      <c r="B50" s="36"/>
      <c r="C50" s="35"/>
      <c r="D50" s="92"/>
      <c r="E50" s="34"/>
      <c r="F50" s="20"/>
    </row>
    <row r="51" spans="1:13" s="76" customFormat="1" ht="141.75" customHeight="1" x14ac:dyDescent="0.2">
      <c r="A51" s="80">
        <v>3</v>
      </c>
      <c r="B51" s="106" t="s">
        <v>55</v>
      </c>
      <c r="C51" s="77" t="s">
        <v>31</v>
      </c>
      <c r="D51" s="55">
        <v>795</v>
      </c>
      <c r="E51" s="55"/>
      <c r="F51" s="24" t="str">
        <f>IF(E51=0,"",PRODUCT(D51:E51))</f>
        <v/>
      </c>
    </row>
    <row r="52" spans="1:13" s="76" customFormat="1" x14ac:dyDescent="0.2">
      <c r="A52" s="80"/>
      <c r="B52" s="54"/>
      <c r="C52" s="78"/>
      <c r="D52" s="94"/>
      <c r="E52" s="55"/>
      <c r="F52" s="62"/>
    </row>
    <row r="53" spans="1:13" ht="116.25" x14ac:dyDescent="0.2">
      <c r="A53" s="22">
        <v>4</v>
      </c>
      <c r="B53" s="54" t="s">
        <v>63</v>
      </c>
      <c r="D53" s="92"/>
      <c r="E53" s="34"/>
      <c r="F53" s="20"/>
    </row>
    <row r="54" spans="1:13" ht="14.25" x14ac:dyDescent="0.2">
      <c r="B54" s="36" t="s">
        <v>33</v>
      </c>
      <c r="C54" s="19" t="s">
        <v>9</v>
      </c>
      <c r="D54" s="34">
        <v>1282</v>
      </c>
      <c r="E54" s="34"/>
      <c r="F54" s="20" t="str">
        <f>IF(SUM(D54*E54)=0,"",SUM(D54*E54))</f>
        <v/>
      </c>
    </row>
    <row r="55" spans="1:13" x14ac:dyDescent="0.2">
      <c r="B55" s="107"/>
      <c r="D55" s="92"/>
      <c r="E55" s="34"/>
      <c r="F55" s="20"/>
    </row>
    <row r="56" spans="1:13" s="32" customFormat="1" ht="111" customHeight="1" x14ac:dyDescent="0.2">
      <c r="A56" s="22" t="s">
        <v>59</v>
      </c>
      <c r="B56" s="154" t="s">
        <v>60</v>
      </c>
      <c r="C56" s="23"/>
      <c r="D56" s="155"/>
      <c r="E56" s="34"/>
      <c r="F56" s="24" t="str">
        <f>IF(SUM(D56*E56)=0,"",SUM(D56*E56))</f>
        <v/>
      </c>
      <c r="I56" s="156"/>
      <c r="J56" s="156"/>
      <c r="K56" s="156"/>
      <c r="L56" s="156"/>
      <c r="M56" s="156"/>
    </row>
    <row r="57" spans="1:13" s="32" customFormat="1" ht="65.25" x14ac:dyDescent="0.2">
      <c r="A57" s="22"/>
      <c r="B57" s="154" t="s">
        <v>64</v>
      </c>
      <c r="C57" s="23"/>
      <c r="D57" s="138"/>
      <c r="E57" s="4"/>
      <c r="F57" s="24" t="str">
        <f>IF(SUM(D57*E57)=0,"",SUM(D57*E57))</f>
        <v/>
      </c>
      <c r="I57" s="156"/>
      <c r="J57" s="156"/>
      <c r="K57" s="156"/>
      <c r="L57" s="156"/>
      <c r="M57" s="156"/>
    </row>
    <row r="58" spans="1:13" s="32" customFormat="1" ht="14.25" x14ac:dyDescent="0.2">
      <c r="A58" s="22"/>
      <c r="B58" s="154" t="s">
        <v>61</v>
      </c>
      <c r="C58" s="23" t="s">
        <v>10</v>
      </c>
      <c r="D58" s="138">
        <v>25</v>
      </c>
      <c r="E58" s="4"/>
      <c r="F58" s="24" t="str">
        <f>IF(SUM(D58*E58)=0,"",SUM(D58*E58))</f>
        <v/>
      </c>
      <c r="I58" s="156"/>
      <c r="J58" s="156"/>
      <c r="K58" s="156"/>
      <c r="L58" s="156"/>
      <c r="M58" s="156"/>
    </row>
    <row r="59" spans="1:13" s="32" customFormat="1" ht="14.25" x14ac:dyDescent="0.2">
      <c r="A59" s="22"/>
      <c r="B59" s="154" t="s">
        <v>62</v>
      </c>
      <c r="C59" s="23" t="s">
        <v>10</v>
      </c>
      <c r="D59" s="138">
        <v>20</v>
      </c>
      <c r="E59" s="4"/>
      <c r="F59" s="24" t="str">
        <f>IF(SUM(D59*E59)=0,"",SUM(D59*E59))</f>
        <v/>
      </c>
      <c r="I59" s="156"/>
      <c r="J59" s="156"/>
      <c r="K59" s="156"/>
      <c r="L59" s="156"/>
      <c r="M59" s="156"/>
    </row>
    <row r="60" spans="1:13" x14ac:dyDescent="0.2">
      <c r="B60" s="54"/>
      <c r="D60" s="92"/>
      <c r="E60" s="34"/>
      <c r="F60" s="20"/>
    </row>
    <row r="61" spans="1:13" ht="13.5" thickBot="1" x14ac:dyDescent="0.25">
      <c r="B61" s="43" t="s">
        <v>29</v>
      </c>
      <c r="C61" s="44"/>
      <c r="D61" s="95"/>
      <c r="E61" s="45"/>
      <c r="F61" s="46" t="str">
        <f>IF(SUM(F47:F60)=0,"",SUM(F47:F60))</f>
        <v/>
      </c>
    </row>
    <row r="62" spans="1:13" ht="13.5" thickTop="1" x14ac:dyDescent="0.2">
      <c r="B62" s="21"/>
      <c r="C62" s="23"/>
      <c r="F62" s="13"/>
    </row>
    <row r="63" spans="1:13" x14ac:dyDescent="0.2">
      <c r="B63" s="21"/>
      <c r="C63" s="23"/>
      <c r="F63" s="13"/>
    </row>
    <row r="64" spans="1:13" x14ac:dyDescent="0.2">
      <c r="B64" s="21"/>
      <c r="C64" s="23"/>
      <c r="F64" s="13"/>
    </row>
    <row r="65" spans="1:6" x14ac:dyDescent="0.2">
      <c r="B65" s="84" t="s">
        <v>15</v>
      </c>
      <c r="D65" s="153"/>
    </row>
    <row r="66" spans="1:6" x14ac:dyDescent="0.2">
      <c r="B66" s="63"/>
      <c r="D66" s="153"/>
    </row>
    <row r="67" spans="1:6" ht="127.5" x14ac:dyDescent="0.2">
      <c r="B67" s="85" t="s">
        <v>37</v>
      </c>
      <c r="D67" s="153"/>
    </row>
    <row r="68" spans="1:6" x14ac:dyDescent="0.2">
      <c r="B68" s="85"/>
      <c r="D68" s="153"/>
    </row>
    <row r="69" spans="1:6" x14ac:dyDescent="0.2">
      <c r="B69" s="85"/>
      <c r="D69" s="153"/>
    </row>
    <row r="70" spans="1:6" x14ac:dyDescent="0.2">
      <c r="B70" s="85"/>
      <c r="D70" s="153"/>
    </row>
    <row r="71" spans="1:6" x14ac:dyDescent="0.2">
      <c r="B71" s="85"/>
      <c r="D71" s="153"/>
    </row>
    <row r="72" spans="1:6" x14ac:dyDescent="0.2">
      <c r="B72" s="85"/>
      <c r="D72" s="153"/>
    </row>
    <row r="73" spans="1:6" x14ac:dyDescent="0.2">
      <c r="B73" s="85"/>
      <c r="D73" s="153"/>
    </row>
    <row r="74" spans="1:6" ht="15" x14ac:dyDescent="0.2">
      <c r="B74" s="57" t="s">
        <v>16</v>
      </c>
      <c r="C74" s="23"/>
    </row>
    <row r="75" spans="1:6" x14ac:dyDescent="0.2">
      <c r="B75" s="42"/>
      <c r="D75" s="208"/>
      <c r="E75" s="208"/>
      <c r="F75" s="208"/>
    </row>
    <row r="76" spans="1:6" x14ac:dyDescent="0.2">
      <c r="B76" s="48"/>
    </row>
    <row r="77" spans="1:6" x14ac:dyDescent="0.2">
      <c r="B77" s="42"/>
    </row>
    <row r="78" spans="1:6" x14ac:dyDescent="0.2">
      <c r="A78" s="190" t="s">
        <v>17</v>
      </c>
      <c r="B78" s="110" t="s">
        <v>18</v>
      </c>
      <c r="C78" s="111" t="s">
        <v>14</v>
      </c>
      <c r="D78" s="112"/>
      <c r="E78" s="113"/>
      <c r="F78" s="114" t="str">
        <f>IF(SUM(F27:F27)=0,"",SUM(F27:F27))</f>
        <v/>
      </c>
    </row>
    <row r="79" spans="1:6" ht="15" customHeight="1" x14ac:dyDescent="0.2">
      <c r="B79" s="42"/>
      <c r="F79" s="4"/>
    </row>
    <row r="80" spans="1:6" x14ac:dyDescent="0.2">
      <c r="A80" s="190" t="s">
        <v>19</v>
      </c>
      <c r="B80" s="110" t="s">
        <v>20</v>
      </c>
      <c r="C80" s="111"/>
      <c r="D80" s="112"/>
      <c r="E80" s="113"/>
      <c r="F80" s="114" t="str">
        <f>IF(SUM(F42:F42)=0,"",SUM(F42:F42))</f>
        <v/>
      </c>
    </row>
    <row r="81" spans="1:6" x14ac:dyDescent="0.2">
      <c r="B81" s="42"/>
      <c r="F81" s="4"/>
    </row>
    <row r="82" spans="1:6" x14ac:dyDescent="0.2">
      <c r="A82" s="190" t="s">
        <v>21</v>
      </c>
      <c r="B82" s="110" t="s">
        <v>35</v>
      </c>
      <c r="C82" s="111"/>
      <c r="D82" s="112"/>
      <c r="E82" s="113"/>
      <c r="F82" s="114" t="str">
        <f>IF(SUM(F61:F61)=0,"",SUM(F61:F61))</f>
        <v/>
      </c>
    </row>
    <row r="83" spans="1:6" x14ac:dyDescent="0.2">
      <c r="B83" s="42"/>
      <c r="F83" s="4"/>
    </row>
    <row r="84" spans="1:6" ht="15" x14ac:dyDescent="0.25">
      <c r="B84" s="42"/>
      <c r="F84" s="49"/>
    </row>
    <row r="85" spans="1:6" ht="15" x14ac:dyDescent="0.25">
      <c r="B85" s="58" t="s">
        <v>22</v>
      </c>
      <c r="C85" s="116"/>
      <c r="D85" s="117"/>
      <c r="E85" s="49"/>
      <c r="F85" s="49" t="str">
        <f>IF(SUM(F77:F83)=0,"",SUM(F77:F83))</f>
        <v/>
      </c>
    </row>
    <row r="86" spans="1:6" ht="15.75" thickBot="1" x14ac:dyDescent="0.3">
      <c r="B86" s="59" t="s">
        <v>23</v>
      </c>
      <c r="C86" s="118"/>
      <c r="D86" s="119"/>
      <c r="E86" s="120"/>
      <c r="F86" s="121" t="str">
        <f>IF(SUM(F77:F83)=0,"",F85*25%)</f>
        <v/>
      </c>
    </row>
    <row r="87" spans="1:6" ht="15.75" thickTop="1" x14ac:dyDescent="0.25">
      <c r="B87" s="59" t="s">
        <v>34</v>
      </c>
      <c r="C87" s="103"/>
      <c r="D87" s="96"/>
      <c r="E87" s="61"/>
      <c r="F87" s="49" t="str">
        <f>IF(SUM(F85:F86)=0,"",SUM(F85:F86))</f>
        <v/>
      </c>
    </row>
  </sheetData>
  <sheetProtection selectLockedCells="1" selectUnlockedCells="1"/>
  <mergeCells count="2">
    <mergeCell ref="B27:E27"/>
    <mergeCell ref="D75:F75"/>
  </mergeCells>
  <pageMargins left="0.98425196850393704" right="0.27559055118110237" top="0.86614173228346458" bottom="0.98425196850393704" header="0.51181102362204722" footer="0.51181102362204722"/>
  <pageSetup paperSize="9" firstPageNumber="20" orientation="portrait" horizontalDpi="300" verticalDpi="300" r:id="rId1"/>
  <headerFooter alignWithMargins="0">
    <oddHeader>&amp;L&amp;8       REKONSTRUKCIJA I IZGRADNJA 
       PJEŠAČKIH STAZA U NASELJU VUKA I HRASTOVAC&amp;R&amp;7ZAJEDNIČKA OZNAKA PROJEKTA: TD-276/15
BROJ PROJEKTA: IR-54/20</oddHeader>
    <oddFooter>&amp;R&amp;P</oddFooter>
  </headerFooter>
  <rowBreaks count="2" manualBreakCount="2">
    <brk id="16" max="16383" man="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40"/>
  <sheetViews>
    <sheetView view="pageLayout" zoomScaleNormal="100" zoomScaleSheetLayoutView="100" workbookViewId="0">
      <selection activeCell="F22" sqref="F22"/>
    </sheetView>
  </sheetViews>
  <sheetFormatPr defaultColWidth="8.85546875" defaultRowHeight="12.75" x14ac:dyDescent="0.2"/>
  <cols>
    <col min="1" max="1" width="4.85546875" style="1" customWidth="1"/>
    <col min="2" max="2" width="41.7109375" style="2" customWidth="1"/>
    <col min="3" max="3" width="4.7109375" style="19" customWidth="1"/>
    <col min="4" max="4" width="8.28515625" style="89" customWidth="1"/>
    <col min="5" max="5" width="10.42578125" style="4" customWidth="1"/>
    <col min="6" max="6" width="13.140625" style="5" customWidth="1"/>
    <col min="7" max="7" width="0" style="3" hidden="1" customWidth="1"/>
    <col min="8" max="8" width="10.140625" style="3" customWidth="1"/>
    <col min="9" max="16384" width="8.85546875" style="3"/>
  </cols>
  <sheetData>
    <row r="1" spans="1:6" x14ac:dyDescent="0.2">
      <c r="A1" s="9"/>
      <c r="B1" s="10"/>
      <c r="C1" s="11"/>
      <c r="D1" s="86"/>
      <c r="E1" s="10"/>
      <c r="F1" s="10"/>
    </row>
    <row r="2" spans="1:6" x14ac:dyDescent="0.2">
      <c r="A2" s="12"/>
      <c r="B2" s="12"/>
      <c r="C2" s="98"/>
      <c r="D2" s="87"/>
      <c r="E2" s="13"/>
      <c r="F2" s="14"/>
    </row>
    <row r="3" spans="1:6" x14ac:dyDescent="0.2">
      <c r="B3" s="52"/>
    </row>
    <row r="4" spans="1:6" x14ac:dyDescent="0.2">
      <c r="A4" s="53"/>
    </row>
    <row r="5" spans="1:6" x14ac:dyDescent="0.2">
      <c r="A5" s="3"/>
      <c r="B5" s="54"/>
      <c r="C5" s="102"/>
      <c r="D5" s="94"/>
      <c r="E5" s="55"/>
      <c r="F5" s="56"/>
    </row>
    <row r="6" spans="1:6" ht="15" x14ac:dyDescent="0.2">
      <c r="B6" s="57" t="s">
        <v>57</v>
      </c>
      <c r="C6" s="23"/>
    </row>
    <row r="7" spans="1:6" x14ac:dyDescent="0.2">
      <c r="B7" s="42"/>
      <c r="D7" s="208"/>
      <c r="E7" s="208"/>
      <c r="F7" s="208"/>
    </row>
    <row r="9" spans="1:6" x14ac:dyDescent="0.2">
      <c r="B9" s="42"/>
    </row>
    <row r="10" spans="1:6" s="134" customFormat="1" ht="14.25" x14ac:dyDescent="0.2">
      <c r="A10" s="135"/>
      <c r="B10" s="132" t="s">
        <v>70</v>
      </c>
      <c r="C10" s="136" t="s">
        <v>14</v>
      </c>
      <c r="D10" s="137"/>
      <c r="E10" s="137"/>
      <c r="F10" s="137" t="str">
        <f>'Vuka Osječka - os 6'!F88</f>
        <v/>
      </c>
    </row>
    <row r="11" spans="1:6" s="134" customFormat="1" ht="14.25" x14ac:dyDescent="0.2">
      <c r="A11" s="135"/>
      <c r="B11" s="132" t="s">
        <v>85</v>
      </c>
      <c r="C11" s="136"/>
      <c r="D11" s="137"/>
      <c r="E11" s="137"/>
      <c r="F11" s="137" t="str">
        <f>'Vuka  N.Š.Z. -os 15'!F78</f>
        <v/>
      </c>
    </row>
    <row r="12" spans="1:6" s="134" customFormat="1" ht="14.25" x14ac:dyDescent="0.2">
      <c r="A12" s="135"/>
      <c r="B12" s="132" t="s">
        <v>121</v>
      </c>
      <c r="C12" s="136"/>
      <c r="D12" s="137"/>
      <c r="E12" s="137"/>
      <c r="F12" s="137" t="str">
        <f>'Vuka - dio N.Š.Z. os 14'!F91</f>
        <v/>
      </c>
    </row>
    <row r="13" spans="1:6" s="134" customFormat="1" ht="14.25" x14ac:dyDescent="0.2">
      <c r="A13" s="135"/>
      <c r="B13" s="132" t="s">
        <v>76</v>
      </c>
      <c r="C13" s="136"/>
      <c r="D13" s="137"/>
      <c r="E13" s="137"/>
      <c r="F13" s="137" t="str">
        <f>'Hrastovac os 22'!F85</f>
        <v/>
      </c>
    </row>
    <row r="14" spans="1:6" s="134" customFormat="1" ht="15" x14ac:dyDescent="0.25">
      <c r="A14" s="12"/>
      <c r="B14" s="133"/>
      <c r="C14" s="116"/>
      <c r="D14" s="117"/>
      <c r="E14" s="49"/>
      <c r="F14" s="49"/>
    </row>
    <row r="15" spans="1:6" s="134" customFormat="1" ht="15" x14ac:dyDescent="0.25">
      <c r="A15" s="12"/>
      <c r="B15" s="58" t="s">
        <v>22</v>
      </c>
      <c r="C15" s="140"/>
      <c r="D15" s="131"/>
      <c r="E15" s="131"/>
      <c r="F15" s="131">
        <f>SUM(F10:F13)</f>
        <v>0</v>
      </c>
    </row>
    <row r="16" spans="1:6" s="134" customFormat="1" ht="15" x14ac:dyDescent="0.25">
      <c r="A16" s="12"/>
      <c r="B16" s="59" t="s">
        <v>23</v>
      </c>
      <c r="C16" s="141"/>
      <c r="D16" s="142"/>
      <c r="E16" s="143"/>
      <c r="F16" s="144" t="str">
        <f>IF(SUM(F15:F15)=0,"",F15*25%)</f>
        <v/>
      </c>
    </row>
    <row r="17" spans="1:9" s="60" customFormat="1" ht="19.5" customHeight="1" x14ac:dyDescent="0.25">
      <c r="A17" s="1"/>
      <c r="B17" s="59" t="s">
        <v>34</v>
      </c>
      <c r="C17" s="141"/>
      <c r="D17" s="142"/>
      <c r="E17" s="143"/>
      <c r="F17" s="144" t="str">
        <f>IF(SUM(F15:F16)=0,"",SUM(F15:F16))</f>
        <v/>
      </c>
      <c r="I17" s="13"/>
    </row>
    <row r="18" spans="1:9" s="60" customFormat="1" ht="15" customHeight="1" x14ac:dyDescent="0.2">
      <c r="A18" s="1"/>
      <c r="B18" s="2"/>
      <c r="C18" s="19"/>
      <c r="D18" s="89"/>
      <c r="E18" s="4"/>
      <c r="F18" s="5"/>
      <c r="I18" s="13"/>
    </row>
    <row r="19" spans="1:9" s="27" customFormat="1" x14ac:dyDescent="0.2">
      <c r="A19" s="1"/>
      <c r="B19" s="2"/>
      <c r="C19" s="19"/>
      <c r="D19" s="89"/>
      <c r="E19" s="4"/>
      <c r="F19" s="5"/>
    </row>
    <row r="21" spans="1:9" s="60" customFormat="1" ht="14.25" x14ac:dyDescent="0.2">
      <c r="A21" s="1"/>
      <c r="B21" s="2"/>
      <c r="C21" s="19"/>
      <c r="D21" s="89"/>
      <c r="E21" s="4"/>
      <c r="F21" s="5"/>
    </row>
    <row r="23" spans="1:9" s="27" customFormat="1" x14ac:dyDescent="0.2">
      <c r="A23" s="1"/>
      <c r="B23" s="2"/>
      <c r="C23" s="19"/>
      <c r="D23" s="89"/>
      <c r="E23" s="4"/>
      <c r="F23" s="5"/>
    </row>
    <row r="25" spans="1:9" s="134" customFormat="1" x14ac:dyDescent="0.2">
      <c r="A25" s="1"/>
      <c r="B25" s="2"/>
      <c r="C25" s="19"/>
      <c r="D25" s="89"/>
      <c r="E25" s="4"/>
      <c r="F25" s="5"/>
    </row>
    <row r="26" spans="1:9" s="134" customFormat="1" x14ac:dyDescent="0.2">
      <c r="A26" s="1"/>
      <c r="B26" s="2"/>
      <c r="C26" s="19"/>
      <c r="D26" s="89"/>
      <c r="E26" s="4"/>
      <c r="F26" s="5"/>
    </row>
    <row r="27" spans="1:9" s="27" customFormat="1" x14ac:dyDescent="0.2">
      <c r="A27" s="1"/>
      <c r="B27" s="2"/>
      <c r="C27" s="19"/>
      <c r="D27" s="89"/>
      <c r="E27" s="4"/>
      <c r="F27" s="5"/>
    </row>
    <row r="29" spans="1:9" s="134" customFormat="1" x14ac:dyDescent="0.2">
      <c r="A29" s="1"/>
      <c r="B29" s="2"/>
      <c r="C29" s="19"/>
      <c r="D29" s="89"/>
      <c r="E29" s="4"/>
      <c r="F29" s="5"/>
    </row>
    <row r="30" spans="1:9" s="134" customFormat="1" x14ac:dyDescent="0.2">
      <c r="A30" s="1"/>
      <c r="B30" s="2"/>
      <c r="C30" s="19"/>
      <c r="D30" s="89"/>
      <c r="E30" s="4"/>
      <c r="F30" s="5"/>
    </row>
    <row r="31" spans="1:9" s="134" customFormat="1" x14ac:dyDescent="0.2">
      <c r="A31" s="1"/>
      <c r="B31" s="2"/>
      <c r="C31" s="19"/>
      <c r="D31" s="89"/>
      <c r="E31" s="4"/>
      <c r="F31" s="5"/>
    </row>
    <row r="32" spans="1:9" s="27" customFormat="1" x14ac:dyDescent="0.2">
      <c r="A32" s="1"/>
      <c r="B32" s="2"/>
      <c r="C32" s="19"/>
      <c r="D32" s="89"/>
      <c r="E32" s="4"/>
      <c r="F32" s="5"/>
    </row>
    <row r="38" spans="1:13" s="27" customFormat="1" x14ac:dyDescent="0.2">
      <c r="A38" s="1"/>
      <c r="B38" s="2"/>
      <c r="C38" s="19"/>
      <c r="D38" s="89"/>
      <c r="E38" s="4"/>
      <c r="F38" s="5"/>
    </row>
    <row r="40" spans="1:13" x14ac:dyDescent="0.2">
      <c r="I40" s="129"/>
      <c r="J40" s="129"/>
      <c r="K40" s="129"/>
      <c r="L40" s="129"/>
      <c r="M40" s="129"/>
    </row>
  </sheetData>
  <sheetProtection selectLockedCells="1" selectUnlockedCells="1"/>
  <mergeCells count="1">
    <mergeCell ref="D7:F7"/>
  </mergeCells>
  <pageMargins left="0.98425196850393704" right="0.27559055118110237" top="0.86614173228346458" bottom="0.98425196850393704" header="0.51181102362204722" footer="0.51181102362204722"/>
  <pageSetup paperSize="9" firstPageNumber="20" orientation="portrait" horizontalDpi="300" verticalDpi="300" r:id="rId1"/>
  <headerFooter alignWithMargins="0">
    <oddHeader>&amp;L&amp;8       REKONSTRUKCIJA I IZGRADNJA 
       PJEŠAČKIH STAZA U NASELJU VUKA I HRASTOVAC&amp;R&amp;7ZAJEDNIČKA OZNAKA PROJEKTA: TD-276/15
BROJ PROJEKTA: IR-54/20</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5</vt:i4>
      </vt:variant>
    </vt:vector>
  </HeadingPairs>
  <TitlesOfParts>
    <vt:vector size="11" baseType="lpstr">
      <vt:lpstr>NASLOV</vt:lpstr>
      <vt:lpstr>Vuka Osječka - os 6</vt:lpstr>
      <vt:lpstr>Vuka  N.Š.Z. -os 15</vt:lpstr>
      <vt:lpstr>Vuka - dio N.Š.Z. os 14</vt:lpstr>
      <vt:lpstr>Hrastovac os 22</vt:lpstr>
      <vt:lpstr>rekapitulacija</vt:lpstr>
      <vt:lpstr>'Hrastovac os 22'!Ispis_naslova</vt:lpstr>
      <vt:lpstr>'Vuka - dio N.Š.Z. os 14'!Ispis_naslova</vt:lpstr>
      <vt:lpstr>'Vuka  N.Š.Z. -os 15'!Ispis_naslova</vt:lpstr>
      <vt:lpstr>'Vuka Osječka - os 6'!Ispis_naslova</vt:lpstr>
      <vt:lpstr>'Vuka  N.Š.Z. -os 15'!Podrucje_ispisa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Zdenka</dc:creator>
  <cp:lastModifiedBy>Msertić</cp:lastModifiedBy>
  <cp:lastPrinted>2020-07-23T07:35:36Z</cp:lastPrinted>
  <dcterms:created xsi:type="dcterms:W3CDTF">2015-10-19T10:10:23Z</dcterms:created>
  <dcterms:modified xsi:type="dcterms:W3CDTF">2020-07-30T06:04:55Z</dcterms:modified>
</cp:coreProperties>
</file>